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ccounting\Measure C Annual Report\Oversight Report\FY 2026\"/>
    </mc:Choice>
  </mc:AlternateContent>
  <xr:revisionPtr revIDLastSave="0" documentId="8_{926EAE12-EF77-4929-945B-0420E5F4B3FD}" xr6:coauthVersionLast="47" xr6:coauthVersionMax="47" xr10:uidLastSave="{00000000-0000-0000-0000-000000000000}"/>
  <bookViews>
    <workbookView xWindow="-120" yWindow="-120" windowWidth="25440" windowHeight="15270" tabRatio="763" xr2:uid="{00000000-000D-0000-FFFF-FFFF00000000}"/>
  </bookViews>
  <sheets>
    <sheet name="FY 26 Public Works Meas C Cap" sheetId="13" r:id="rId1"/>
    <sheet name="FY 21 Public Works Meas C Cap" sheetId="14" state="hidden" r:id="rId2"/>
    <sheet name="FY 19 Public Works Meas C Cap " sheetId="12" state="hidden" r:id="rId3"/>
  </sheets>
  <definedNames>
    <definedName name="_xlnm._FilterDatabase" localSheetId="2" hidden="1">'FY 19 Public Works Meas C Cap '!$B$98:$G$100</definedName>
    <definedName name="_xlnm._FilterDatabase" localSheetId="1" hidden="1">'FY 21 Public Works Meas C Cap'!$B$107:$G$109</definedName>
    <definedName name="_xlnm._FilterDatabase" localSheetId="0" hidden="1">'FY 26 Public Works Meas C Cap'!$B$130:$G$132</definedName>
    <definedName name="_xlnm.Print_Area" localSheetId="2">'FY 19 Public Works Meas C Cap '!$A$1:$P$98</definedName>
    <definedName name="_xlnm.Print_Area" localSheetId="1">'FY 21 Public Works Meas C Cap'!$A$1:$P$107</definedName>
    <definedName name="_xlnm.Print_Area" localSheetId="0">'FY 26 Public Works Meas C Cap'!$A$1:$P$130</definedName>
    <definedName name="_xlnm.Print_Titles" localSheetId="2">'FY 19 Public Works Meas C Cap '!$1:$10</definedName>
    <definedName name="_xlnm.Print_Titles" localSheetId="1">'FY 21 Public Works Meas C Cap'!$1:$10</definedName>
    <definedName name="_xlnm.Print_Titles" localSheetId="0">'FY 26 Public Works Meas C Cap'!$1:$10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3" l="1"/>
  <c r="D100" i="13" l="1"/>
  <c r="D56" i="13"/>
  <c r="M56" i="13"/>
  <c r="L56" i="13"/>
  <c r="K56" i="13"/>
  <c r="J56" i="13"/>
  <c r="I56" i="13"/>
  <c r="F56" i="13"/>
  <c r="E56" i="13"/>
  <c r="C56" i="13"/>
  <c r="N55" i="13"/>
  <c r="G55" i="13"/>
  <c r="N54" i="13"/>
  <c r="G54" i="13"/>
  <c r="N53" i="13"/>
  <c r="G53" i="13"/>
  <c r="N52" i="13"/>
  <c r="G52" i="13"/>
  <c r="N51" i="13"/>
  <c r="P51" i="13" s="1"/>
  <c r="N50" i="13"/>
  <c r="G50" i="13"/>
  <c r="P49" i="13"/>
  <c r="G21" i="13"/>
  <c r="F21" i="13"/>
  <c r="E21" i="13"/>
  <c r="D21" i="13"/>
  <c r="C21" i="13"/>
  <c r="N20" i="13"/>
  <c r="P20" i="13" s="1"/>
  <c r="N19" i="13"/>
  <c r="P19" i="13" s="1"/>
  <c r="G60" i="13"/>
  <c r="P60" i="13" s="1"/>
  <c r="G61" i="13"/>
  <c r="P61" i="13" s="1"/>
  <c r="G62" i="13"/>
  <c r="G63" i="13"/>
  <c r="P63" i="13" s="1"/>
  <c r="G64" i="13"/>
  <c r="P64" i="13" s="1"/>
  <c r="G65" i="13"/>
  <c r="P65" i="13" s="1"/>
  <c r="G66" i="13"/>
  <c r="P66" i="13" s="1"/>
  <c r="G67" i="13"/>
  <c r="P67" i="13" s="1"/>
  <c r="G68" i="13"/>
  <c r="P68" i="13" s="1"/>
  <c r="G69" i="13"/>
  <c r="P69" i="13" s="1"/>
  <c r="G70" i="13"/>
  <c r="P70" i="13" s="1"/>
  <c r="G71" i="13"/>
  <c r="P71" i="13" s="1"/>
  <c r="G72" i="13"/>
  <c r="P72" i="13" s="1"/>
  <c r="G94" i="13"/>
  <c r="P94" i="13" s="1"/>
  <c r="G95" i="13"/>
  <c r="G115" i="13"/>
  <c r="P115" i="13" s="1"/>
  <c r="E119" i="13"/>
  <c r="D119" i="13"/>
  <c r="C119" i="13"/>
  <c r="F119" i="13"/>
  <c r="F47" i="13"/>
  <c r="P50" i="13" l="1"/>
  <c r="N56" i="13"/>
  <c r="P55" i="13"/>
  <c r="P54" i="13"/>
  <c r="P53" i="13"/>
  <c r="G56" i="13"/>
  <c r="P52" i="13"/>
  <c r="D78" i="13"/>
  <c r="P56" i="13" l="1"/>
  <c r="D23" i="13"/>
  <c r="E23" i="13"/>
  <c r="F23" i="13"/>
  <c r="G23" i="13"/>
  <c r="C23" i="13"/>
  <c r="I21" i="13"/>
  <c r="I23" i="13" s="1"/>
  <c r="N18" i="13"/>
  <c r="P18" i="13" s="1"/>
  <c r="N17" i="13"/>
  <c r="G96" i="13"/>
  <c r="P96" i="13" s="1"/>
  <c r="P95" i="13"/>
  <c r="C31" i="13"/>
  <c r="C33" i="13" s="1"/>
  <c r="P17" i="13" l="1"/>
  <c r="P21" i="13" s="1"/>
  <c r="N21" i="13"/>
  <c r="G97" i="13"/>
  <c r="P97" i="13" s="1"/>
  <c r="M103" i="14" l="1"/>
  <c r="L103" i="14"/>
  <c r="K103" i="14"/>
  <c r="J103" i="14"/>
  <c r="I103" i="14"/>
  <c r="F103" i="14"/>
  <c r="E103" i="14"/>
  <c r="D103" i="14"/>
  <c r="C103" i="14"/>
  <c r="N102" i="14"/>
  <c r="N103" i="14" s="1"/>
  <c r="G102" i="14"/>
  <c r="G103" i="14" s="1"/>
  <c r="M99" i="14"/>
  <c r="L99" i="14"/>
  <c r="K99" i="14"/>
  <c r="J99" i="14"/>
  <c r="I99" i="14"/>
  <c r="F99" i="14"/>
  <c r="E99" i="14"/>
  <c r="D99" i="14"/>
  <c r="C99" i="14"/>
  <c r="N98" i="14"/>
  <c r="G98" i="14"/>
  <c r="G99" i="14" s="1"/>
  <c r="M96" i="14"/>
  <c r="L96" i="14"/>
  <c r="K96" i="14"/>
  <c r="J96" i="14"/>
  <c r="I96" i="14"/>
  <c r="F96" i="14"/>
  <c r="E96" i="14"/>
  <c r="D96" i="14"/>
  <c r="D105" i="14" s="1"/>
  <c r="C96" i="14"/>
  <c r="N95" i="14"/>
  <c r="G95" i="14"/>
  <c r="G94" i="14"/>
  <c r="P94" i="14" s="1"/>
  <c r="G93" i="14"/>
  <c r="P93" i="14" s="1"/>
  <c r="N92" i="14"/>
  <c r="P92" i="14" s="1"/>
  <c r="G92" i="14"/>
  <c r="N91" i="14"/>
  <c r="P91" i="14" s="1"/>
  <c r="G91" i="14"/>
  <c r="N85" i="14"/>
  <c r="M85" i="14"/>
  <c r="L85" i="14"/>
  <c r="K85" i="14"/>
  <c r="J85" i="14"/>
  <c r="I85" i="14"/>
  <c r="F85" i="14"/>
  <c r="E85" i="14"/>
  <c r="D85" i="14"/>
  <c r="C85" i="14"/>
  <c r="G84" i="14"/>
  <c r="P84" i="14" s="1"/>
  <c r="P85" i="14" s="1"/>
  <c r="M81" i="14"/>
  <c r="L81" i="14"/>
  <c r="K81" i="14"/>
  <c r="J81" i="14"/>
  <c r="I81" i="14"/>
  <c r="F81" i="14"/>
  <c r="E81" i="14"/>
  <c r="D81" i="14"/>
  <c r="C81" i="14"/>
  <c r="N80" i="14"/>
  <c r="N81" i="14" s="1"/>
  <c r="G80" i="14"/>
  <c r="G81" i="14" s="1"/>
  <c r="M78" i="14"/>
  <c r="L78" i="14"/>
  <c r="K78" i="14"/>
  <c r="J78" i="14"/>
  <c r="I78" i="14"/>
  <c r="F78" i="14"/>
  <c r="E78" i="14"/>
  <c r="D78" i="14"/>
  <c r="C78" i="14"/>
  <c r="N77" i="14"/>
  <c r="G77" i="14"/>
  <c r="G76" i="14"/>
  <c r="P76" i="14" s="1"/>
  <c r="G75" i="14"/>
  <c r="P75" i="14" s="1"/>
  <c r="G74" i="14"/>
  <c r="P74" i="14" s="1"/>
  <c r="N73" i="14"/>
  <c r="P73" i="14" s="1"/>
  <c r="G73" i="14"/>
  <c r="G72" i="14"/>
  <c r="P72" i="14" s="1"/>
  <c r="N71" i="14"/>
  <c r="G71" i="14"/>
  <c r="N70" i="14"/>
  <c r="P70" i="14" s="1"/>
  <c r="G70" i="14"/>
  <c r="G69" i="14"/>
  <c r="P69" i="14" s="1"/>
  <c r="N68" i="14"/>
  <c r="G68" i="14"/>
  <c r="N67" i="14"/>
  <c r="P67" i="14" s="1"/>
  <c r="G67" i="14"/>
  <c r="N66" i="14"/>
  <c r="G66" i="14"/>
  <c r="M60" i="14"/>
  <c r="L60" i="14"/>
  <c r="K60" i="14"/>
  <c r="J60" i="14"/>
  <c r="I60" i="14"/>
  <c r="F60" i="14"/>
  <c r="E60" i="14"/>
  <c r="D60" i="14"/>
  <c r="C60" i="14"/>
  <c r="N59" i="14"/>
  <c r="G59" i="14"/>
  <c r="N58" i="14"/>
  <c r="G58" i="14"/>
  <c r="M56" i="14"/>
  <c r="L56" i="14"/>
  <c r="K56" i="14"/>
  <c r="J56" i="14"/>
  <c r="I56" i="14"/>
  <c r="F56" i="14"/>
  <c r="E56" i="14"/>
  <c r="D56" i="14"/>
  <c r="C56" i="14"/>
  <c r="N55" i="14"/>
  <c r="N56" i="14" s="1"/>
  <c r="G55" i="14"/>
  <c r="G56" i="14" s="1"/>
  <c r="M52" i="14"/>
  <c r="L52" i="14"/>
  <c r="K52" i="14"/>
  <c r="K62" i="14" s="1"/>
  <c r="K107" i="14" s="1"/>
  <c r="J52" i="14"/>
  <c r="I52" i="14"/>
  <c r="F52" i="14"/>
  <c r="E52" i="14"/>
  <c r="D52" i="14"/>
  <c r="C52" i="14"/>
  <c r="C62" i="14" s="1"/>
  <c r="N51" i="14"/>
  <c r="G51" i="14"/>
  <c r="G50" i="14"/>
  <c r="P50" i="14" s="1"/>
  <c r="N49" i="14"/>
  <c r="G49" i="14"/>
  <c r="N48" i="14"/>
  <c r="G48" i="14"/>
  <c r="G47" i="14"/>
  <c r="P47" i="14" s="1"/>
  <c r="G46" i="14"/>
  <c r="P46" i="14" s="1"/>
  <c r="N45" i="14"/>
  <c r="G45" i="14"/>
  <c r="N44" i="14"/>
  <c r="P44" i="14" s="1"/>
  <c r="G44" i="14"/>
  <c r="N43" i="14"/>
  <c r="M40" i="14"/>
  <c r="L40" i="14"/>
  <c r="K40" i="14"/>
  <c r="J40" i="14"/>
  <c r="I40" i="14"/>
  <c r="F40" i="14"/>
  <c r="E40" i="14"/>
  <c r="D40" i="14"/>
  <c r="C40" i="14"/>
  <c r="N39" i="14"/>
  <c r="P39" i="14" s="1"/>
  <c r="G39" i="14"/>
  <c r="N38" i="14"/>
  <c r="G38" i="14"/>
  <c r="N37" i="14"/>
  <c r="G37" i="14"/>
  <c r="N36" i="14"/>
  <c r="P36" i="14" s="1"/>
  <c r="G36" i="14"/>
  <c r="N35" i="14"/>
  <c r="G35" i="14"/>
  <c r="N34" i="14"/>
  <c r="G34" i="14"/>
  <c r="N33" i="14"/>
  <c r="P33" i="14" s="1"/>
  <c r="N32" i="14"/>
  <c r="G32" i="14"/>
  <c r="P31" i="14"/>
  <c r="P30" i="14"/>
  <c r="N29" i="14"/>
  <c r="G29" i="14"/>
  <c r="N25" i="14"/>
  <c r="M23" i="14"/>
  <c r="L23" i="14"/>
  <c r="K23" i="14"/>
  <c r="J23" i="14"/>
  <c r="I23" i="14"/>
  <c r="F23" i="14"/>
  <c r="F25" i="14" s="1"/>
  <c r="E23" i="14"/>
  <c r="E25" i="14" s="1"/>
  <c r="D23" i="14"/>
  <c r="D25" i="14" s="1"/>
  <c r="C23" i="14"/>
  <c r="C25" i="14" s="1"/>
  <c r="N22" i="14"/>
  <c r="G22" i="14"/>
  <c r="N21" i="14"/>
  <c r="G21" i="14"/>
  <c r="N18" i="14"/>
  <c r="G18" i="14"/>
  <c r="N14" i="14"/>
  <c r="P14" i="14" s="1"/>
  <c r="D87" i="14" l="1"/>
  <c r="P98" i="14"/>
  <c r="P99" i="14" s="1"/>
  <c r="P38" i="14"/>
  <c r="P71" i="14"/>
  <c r="E87" i="14"/>
  <c r="P95" i="14"/>
  <c r="P59" i="14"/>
  <c r="F87" i="14"/>
  <c r="C105" i="14"/>
  <c r="P77" i="14"/>
  <c r="P37" i="14"/>
  <c r="C87" i="14"/>
  <c r="C107" i="14" s="1"/>
  <c r="M62" i="14"/>
  <c r="M107" i="14" s="1"/>
  <c r="E105" i="14"/>
  <c r="F105" i="14"/>
  <c r="G96" i="14"/>
  <c r="G105" i="14" s="1"/>
  <c r="P22" i="14"/>
  <c r="J62" i="14"/>
  <c r="J107" i="14" s="1"/>
  <c r="J109" i="14" s="1"/>
  <c r="L62" i="14"/>
  <c r="L107" i="14" s="1"/>
  <c r="L109" i="14" s="1"/>
  <c r="P68" i="14"/>
  <c r="I62" i="14"/>
  <c r="I107" i="14" s="1"/>
  <c r="P49" i="14"/>
  <c r="P32" i="14"/>
  <c r="P40" i="14" s="1"/>
  <c r="P80" i="14"/>
  <c r="P81" i="14" s="1"/>
  <c r="G52" i="14"/>
  <c r="P51" i="14"/>
  <c r="P55" i="14"/>
  <c r="P56" i="14" s="1"/>
  <c r="G60" i="14"/>
  <c r="P48" i="14"/>
  <c r="N52" i="14"/>
  <c r="G78" i="14"/>
  <c r="P34" i="14"/>
  <c r="P66" i="14"/>
  <c r="P78" i="14" s="1"/>
  <c r="P87" i="14" s="1"/>
  <c r="N40" i="14"/>
  <c r="G23" i="14"/>
  <c r="G25" i="14" s="1"/>
  <c r="D62" i="14"/>
  <c r="D107" i="14" s="1"/>
  <c r="P45" i="14"/>
  <c r="N60" i="14"/>
  <c r="G85" i="14"/>
  <c r="N96" i="14"/>
  <c r="P18" i="14"/>
  <c r="P21" i="14"/>
  <c r="P23" i="14" s="1"/>
  <c r="N23" i="14"/>
  <c r="P35" i="14"/>
  <c r="E62" i="14"/>
  <c r="E107" i="14" s="1"/>
  <c r="N99" i="14"/>
  <c r="F62" i="14"/>
  <c r="F107" i="14" s="1"/>
  <c r="P96" i="14"/>
  <c r="G40" i="14"/>
  <c r="P43" i="14"/>
  <c r="N78" i="14"/>
  <c r="N87" i="14" s="1"/>
  <c r="P102" i="14"/>
  <c r="P103" i="14" s="1"/>
  <c r="P29" i="14"/>
  <c r="P58" i="14"/>
  <c r="P60" i="14" s="1"/>
  <c r="G76" i="13"/>
  <c r="P76" i="13" s="1"/>
  <c r="G73" i="13"/>
  <c r="P73" i="13" s="1"/>
  <c r="G98" i="13"/>
  <c r="P98" i="13" s="1"/>
  <c r="N62" i="14" l="1"/>
  <c r="P52" i="14"/>
  <c r="N107" i="14"/>
  <c r="N109" i="14" s="1"/>
  <c r="G62" i="14"/>
  <c r="G87" i="14"/>
  <c r="P105" i="14"/>
  <c r="P25" i="14"/>
  <c r="P62" i="14"/>
  <c r="G84" i="13"/>
  <c r="N84" i="13"/>
  <c r="G85" i="13"/>
  <c r="N85" i="13"/>
  <c r="C86" i="13"/>
  <c r="D86" i="13"/>
  <c r="D88" i="13" s="1"/>
  <c r="E86" i="13"/>
  <c r="F86" i="13"/>
  <c r="I86" i="13"/>
  <c r="J86" i="13"/>
  <c r="K86" i="13"/>
  <c r="L86" i="13"/>
  <c r="M86" i="13"/>
  <c r="P107" i="14" l="1"/>
  <c r="P109" i="14" s="1"/>
  <c r="G107" i="14"/>
  <c r="G86" i="13"/>
  <c r="P84" i="13"/>
  <c r="N86" i="13"/>
  <c r="P85" i="13"/>
  <c r="P86" i="13" l="1"/>
  <c r="E47" i="13"/>
  <c r="M126" i="13"/>
  <c r="L126" i="13"/>
  <c r="K126" i="13"/>
  <c r="J126" i="13"/>
  <c r="I126" i="13"/>
  <c r="F126" i="13"/>
  <c r="E126" i="13"/>
  <c r="D126" i="13"/>
  <c r="C126" i="13"/>
  <c r="N125" i="13"/>
  <c r="N126" i="13" s="1"/>
  <c r="G125" i="13"/>
  <c r="G126" i="13" s="1"/>
  <c r="M122" i="13"/>
  <c r="L122" i="13"/>
  <c r="K122" i="13"/>
  <c r="J122" i="13"/>
  <c r="I122" i="13"/>
  <c r="F122" i="13"/>
  <c r="E122" i="13"/>
  <c r="D122" i="13"/>
  <c r="C122" i="13"/>
  <c r="N121" i="13"/>
  <c r="N122" i="13" s="1"/>
  <c r="G121" i="13"/>
  <c r="G122" i="13" s="1"/>
  <c r="M119" i="13"/>
  <c r="L119" i="13"/>
  <c r="K119" i="13"/>
  <c r="J119" i="13"/>
  <c r="I119" i="13"/>
  <c r="N114" i="13"/>
  <c r="G114" i="13"/>
  <c r="N113" i="13"/>
  <c r="G113" i="13"/>
  <c r="N107" i="13"/>
  <c r="M107" i="13"/>
  <c r="L107" i="13"/>
  <c r="K107" i="13"/>
  <c r="J107" i="13"/>
  <c r="I107" i="13"/>
  <c r="F107" i="13"/>
  <c r="E107" i="13"/>
  <c r="D107" i="13"/>
  <c r="C107" i="13"/>
  <c r="G106" i="13"/>
  <c r="P106" i="13" s="1"/>
  <c r="P107" i="13" s="1"/>
  <c r="M103" i="13"/>
  <c r="L103" i="13"/>
  <c r="K103" i="13"/>
  <c r="J103" i="13"/>
  <c r="I103" i="13"/>
  <c r="F103" i="13"/>
  <c r="E103" i="13"/>
  <c r="D103" i="13"/>
  <c r="C103" i="13"/>
  <c r="N102" i="13"/>
  <c r="G102" i="13"/>
  <c r="G103" i="13" s="1"/>
  <c r="M100" i="13"/>
  <c r="L100" i="13"/>
  <c r="K100" i="13"/>
  <c r="J100" i="13"/>
  <c r="I100" i="13"/>
  <c r="F100" i="13"/>
  <c r="E100" i="13"/>
  <c r="C100" i="13"/>
  <c r="N99" i="13"/>
  <c r="G99" i="13"/>
  <c r="N93" i="13"/>
  <c r="G93" i="13"/>
  <c r="N92" i="13"/>
  <c r="G92" i="13"/>
  <c r="M82" i="13"/>
  <c r="L82" i="13"/>
  <c r="K82" i="13"/>
  <c r="J82" i="13"/>
  <c r="I82" i="13"/>
  <c r="F82" i="13"/>
  <c r="E82" i="13"/>
  <c r="D82" i="13"/>
  <c r="C82" i="13"/>
  <c r="N81" i="13"/>
  <c r="G81" i="13"/>
  <c r="M78" i="13"/>
  <c r="L78" i="13"/>
  <c r="K78" i="13"/>
  <c r="J78" i="13"/>
  <c r="I78" i="13"/>
  <c r="F78" i="13"/>
  <c r="E78" i="13"/>
  <c r="C78" i="13"/>
  <c r="N77" i="13"/>
  <c r="G77" i="13"/>
  <c r="N75" i="13"/>
  <c r="G75" i="13"/>
  <c r="N74" i="13"/>
  <c r="G74" i="13"/>
  <c r="N59" i="13"/>
  <c r="G59" i="13"/>
  <c r="N62" i="13"/>
  <c r="P62" i="13" s="1"/>
  <c r="N58" i="13"/>
  <c r="P58" i="13" s="1"/>
  <c r="M47" i="13"/>
  <c r="L47" i="13"/>
  <c r="K47" i="13"/>
  <c r="J47" i="13"/>
  <c r="I47" i="13"/>
  <c r="C47" i="13"/>
  <c r="N46" i="13"/>
  <c r="G46" i="13"/>
  <c r="N45" i="13"/>
  <c r="G45" i="13"/>
  <c r="N44" i="13"/>
  <c r="G44" i="13"/>
  <c r="N43" i="13"/>
  <c r="G43" i="13"/>
  <c r="N42" i="13"/>
  <c r="G42" i="13"/>
  <c r="N41" i="13"/>
  <c r="P41" i="13" s="1"/>
  <c r="N40" i="13"/>
  <c r="G40" i="13"/>
  <c r="P39" i="13"/>
  <c r="P38" i="13"/>
  <c r="N37" i="13"/>
  <c r="G37" i="13"/>
  <c r="N33" i="13"/>
  <c r="M31" i="13"/>
  <c r="L31" i="13"/>
  <c r="K31" i="13"/>
  <c r="J31" i="13"/>
  <c r="I31" i="13"/>
  <c r="F31" i="13"/>
  <c r="F33" i="13" s="1"/>
  <c r="E31" i="13"/>
  <c r="E33" i="13" s="1"/>
  <c r="D31" i="13"/>
  <c r="D33" i="13" s="1"/>
  <c r="N30" i="13"/>
  <c r="G30" i="13"/>
  <c r="G31" i="13" s="1"/>
  <c r="N27" i="13"/>
  <c r="G27" i="13"/>
  <c r="N14" i="13"/>
  <c r="F128" i="13" l="1"/>
  <c r="E88" i="13"/>
  <c r="C88" i="13"/>
  <c r="F88" i="13"/>
  <c r="I88" i="13"/>
  <c r="I130" i="13" s="1"/>
  <c r="P27" i="13"/>
  <c r="P46" i="13"/>
  <c r="E128" i="13"/>
  <c r="P14" i="13"/>
  <c r="N23" i="13"/>
  <c r="P23" i="13" s="1"/>
  <c r="G47" i="13"/>
  <c r="P75" i="13"/>
  <c r="P74" i="13"/>
  <c r="P93" i="13"/>
  <c r="G33" i="13"/>
  <c r="G107" i="13"/>
  <c r="P59" i="13"/>
  <c r="C128" i="13"/>
  <c r="D128" i="13"/>
  <c r="E109" i="13"/>
  <c r="P102" i="13"/>
  <c r="P103" i="13" s="1"/>
  <c r="N31" i="13"/>
  <c r="N119" i="13"/>
  <c r="C109" i="13"/>
  <c r="D109" i="13"/>
  <c r="P125" i="13"/>
  <c r="P126" i="13" s="1"/>
  <c r="P81" i="13"/>
  <c r="P82" i="13" s="1"/>
  <c r="F109" i="13"/>
  <c r="P121" i="13"/>
  <c r="P122" i="13" s="1"/>
  <c r="N100" i="13"/>
  <c r="N109" i="13" s="1"/>
  <c r="N103" i="13"/>
  <c r="L88" i="13"/>
  <c r="L130" i="13" s="1"/>
  <c r="L132" i="13" s="1"/>
  <c r="J88" i="13"/>
  <c r="J130" i="13" s="1"/>
  <c r="J132" i="13" s="1"/>
  <c r="N82" i="13"/>
  <c r="M88" i="13"/>
  <c r="M130" i="13" s="1"/>
  <c r="G82" i="13"/>
  <c r="P92" i="13"/>
  <c r="N47" i="13"/>
  <c r="G78" i="13"/>
  <c r="P77" i="13"/>
  <c r="P99" i="13"/>
  <c r="G100" i="13"/>
  <c r="P114" i="13"/>
  <c r="G119" i="13"/>
  <c r="G128" i="13" s="1"/>
  <c r="P45" i="13"/>
  <c r="P42" i="13"/>
  <c r="P44" i="13"/>
  <c r="P43" i="13"/>
  <c r="P37" i="13"/>
  <c r="K88" i="13"/>
  <c r="K130" i="13" s="1"/>
  <c r="N78" i="13"/>
  <c r="P113" i="13"/>
  <c r="P30" i="13"/>
  <c r="P31" i="13" s="1"/>
  <c r="P40" i="13"/>
  <c r="I49" i="12"/>
  <c r="N44" i="12"/>
  <c r="P43" i="12"/>
  <c r="N88" i="13" l="1"/>
  <c r="G88" i="13"/>
  <c r="G109" i="13"/>
  <c r="C130" i="13"/>
  <c r="P44" i="12"/>
  <c r="D130" i="13"/>
  <c r="P33" i="13"/>
  <c r="E130" i="13"/>
  <c r="F130" i="13"/>
  <c r="P78" i="13"/>
  <c r="P100" i="13"/>
  <c r="P109" i="13" s="1"/>
  <c r="P119" i="13"/>
  <c r="P128" i="13" s="1"/>
  <c r="P47" i="13"/>
  <c r="F87" i="12"/>
  <c r="E71" i="12"/>
  <c r="N39" i="12"/>
  <c r="N36" i="12"/>
  <c r="N37" i="12"/>
  <c r="N38" i="12"/>
  <c r="G36" i="12"/>
  <c r="G37" i="12"/>
  <c r="G38" i="12"/>
  <c r="G39" i="12"/>
  <c r="D40" i="12"/>
  <c r="M94" i="12"/>
  <c r="L94" i="12"/>
  <c r="K94" i="12"/>
  <c r="J94" i="12"/>
  <c r="I94" i="12"/>
  <c r="F94" i="12"/>
  <c r="E94" i="12"/>
  <c r="D94" i="12"/>
  <c r="C94" i="12"/>
  <c r="N93" i="12"/>
  <c r="G93" i="12"/>
  <c r="G94" i="12" s="1"/>
  <c r="M90" i="12"/>
  <c r="L90" i="12"/>
  <c r="K90" i="12"/>
  <c r="J90" i="12"/>
  <c r="I90" i="12"/>
  <c r="F90" i="12"/>
  <c r="E90" i="12"/>
  <c r="D90" i="12"/>
  <c r="C90" i="12"/>
  <c r="N89" i="12"/>
  <c r="N90" i="12" s="1"/>
  <c r="G89" i="12"/>
  <c r="M87" i="12"/>
  <c r="L87" i="12"/>
  <c r="K87" i="12"/>
  <c r="J87" i="12"/>
  <c r="I87" i="12"/>
  <c r="E87" i="12"/>
  <c r="D87" i="12"/>
  <c r="C87" i="12"/>
  <c r="N86" i="12"/>
  <c r="G86" i="12"/>
  <c r="N85" i="12"/>
  <c r="G85" i="12"/>
  <c r="N84" i="12"/>
  <c r="G84" i="12"/>
  <c r="N78" i="12"/>
  <c r="M78" i="12"/>
  <c r="L78" i="12"/>
  <c r="K78" i="12"/>
  <c r="J78" i="12"/>
  <c r="I78" i="12"/>
  <c r="F78" i="12"/>
  <c r="E78" i="12"/>
  <c r="D78" i="12"/>
  <c r="C78" i="12"/>
  <c r="G77" i="12"/>
  <c r="P77" i="12" s="1"/>
  <c r="P78" i="12" s="1"/>
  <c r="M74" i="12"/>
  <c r="L74" i="12"/>
  <c r="K74" i="12"/>
  <c r="J74" i="12"/>
  <c r="I74" i="12"/>
  <c r="F74" i="12"/>
  <c r="E74" i="12"/>
  <c r="D74" i="12"/>
  <c r="C74" i="12"/>
  <c r="N73" i="12"/>
  <c r="G73" i="12"/>
  <c r="G74" i="12" s="1"/>
  <c r="M71" i="12"/>
  <c r="L71" i="12"/>
  <c r="K71" i="12"/>
  <c r="J71" i="12"/>
  <c r="I71" i="12"/>
  <c r="F71" i="12"/>
  <c r="D71" i="12"/>
  <c r="C71" i="12"/>
  <c r="N70" i="12"/>
  <c r="G70" i="12"/>
  <c r="N69" i="12"/>
  <c r="G69" i="12"/>
  <c r="N68" i="12"/>
  <c r="G68" i="12"/>
  <c r="N67" i="12"/>
  <c r="G67" i="12"/>
  <c r="N66" i="12"/>
  <c r="G66" i="12"/>
  <c r="N65" i="12"/>
  <c r="G65" i="12"/>
  <c r="N64" i="12"/>
  <c r="G64" i="12"/>
  <c r="M58" i="12"/>
  <c r="L58" i="12"/>
  <c r="K58" i="12"/>
  <c r="J58" i="12"/>
  <c r="I58" i="12"/>
  <c r="F58" i="12"/>
  <c r="E58" i="12"/>
  <c r="D58" i="12"/>
  <c r="C58" i="12"/>
  <c r="N57" i="12"/>
  <c r="G57" i="12"/>
  <c r="N56" i="12"/>
  <c r="G56" i="12"/>
  <c r="M54" i="12"/>
  <c r="L54" i="12"/>
  <c r="K54" i="12"/>
  <c r="J54" i="12"/>
  <c r="I54" i="12"/>
  <c r="F54" i="12"/>
  <c r="E54" i="12"/>
  <c r="D54" i="12"/>
  <c r="C54" i="12"/>
  <c r="N53" i="12"/>
  <c r="G53" i="12"/>
  <c r="N52" i="12"/>
  <c r="G52" i="12"/>
  <c r="M49" i="12"/>
  <c r="L49" i="12"/>
  <c r="K49" i="12"/>
  <c r="J49" i="12"/>
  <c r="F49" i="12"/>
  <c r="E49" i="12"/>
  <c r="D49" i="12"/>
  <c r="C49" i="12"/>
  <c r="N48" i="12"/>
  <c r="G48" i="12"/>
  <c r="N47" i="12"/>
  <c r="G47" i="12"/>
  <c r="N46" i="12"/>
  <c r="G46" i="12"/>
  <c r="N45" i="12"/>
  <c r="G45" i="12"/>
  <c r="M40" i="12"/>
  <c r="L40" i="12"/>
  <c r="K40" i="12"/>
  <c r="J40" i="12"/>
  <c r="I40" i="12"/>
  <c r="F40" i="12"/>
  <c r="E40" i="12"/>
  <c r="C40" i="12"/>
  <c r="N35" i="12"/>
  <c r="G35" i="12"/>
  <c r="N34" i="12"/>
  <c r="G34" i="12"/>
  <c r="N33" i="12"/>
  <c r="P33" i="12" s="1"/>
  <c r="N32" i="12"/>
  <c r="G32" i="12"/>
  <c r="P31" i="12"/>
  <c r="P30" i="12"/>
  <c r="N29" i="12"/>
  <c r="G29" i="12"/>
  <c r="N25" i="12"/>
  <c r="M23" i="12"/>
  <c r="L23" i="12"/>
  <c r="K23" i="12"/>
  <c r="J23" i="12"/>
  <c r="I23" i="12"/>
  <c r="F23" i="12"/>
  <c r="F25" i="12" s="1"/>
  <c r="E23" i="12"/>
  <c r="E25" i="12" s="1"/>
  <c r="D23" i="12"/>
  <c r="D25" i="12" s="1"/>
  <c r="C23" i="12"/>
  <c r="C25" i="12" s="1"/>
  <c r="N22" i="12"/>
  <c r="G22" i="12"/>
  <c r="N21" i="12"/>
  <c r="G21" i="12"/>
  <c r="N18" i="12"/>
  <c r="G18" i="12"/>
  <c r="N14" i="12"/>
  <c r="P14" i="12" s="1"/>
  <c r="P88" i="13" l="1"/>
  <c r="N130" i="13"/>
  <c r="N132" i="13" s="1"/>
  <c r="G130" i="13"/>
  <c r="N49" i="12"/>
  <c r="N23" i="12"/>
  <c r="P89" i="12"/>
  <c r="P90" i="12" s="1"/>
  <c r="P36" i="12"/>
  <c r="G40" i="12"/>
  <c r="P73" i="12"/>
  <c r="P74" i="12" s="1"/>
  <c r="C96" i="12"/>
  <c r="P39" i="12"/>
  <c r="E80" i="12"/>
  <c r="P65" i="12"/>
  <c r="F80" i="12"/>
  <c r="P32" i="12"/>
  <c r="P57" i="12"/>
  <c r="P66" i="12"/>
  <c r="G90" i="12"/>
  <c r="F60" i="12"/>
  <c r="I60" i="12"/>
  <c r="I98" i="12" s="1"/>
  <c r="I100" i="12" s="1"/>
  <c r="N54" i="12"/>
  <c r="P67" i="12"/>
  <c r="P29" i="12"/>
  <c r="F96" i="12"/>
  <c r="P64" i="12"/>
  <c r="P84" i="12"/>
  <c r="P18" i="12"/>
  <c r="P48" i="12"/>
  <c r="P53" i="12"/>
  <c r="G23" i="12"/>
  <c r="G25" i="12" s="1"/>
  <c r="P45" i="12"/>
  <c r="K60" i="12"/>
  <c r="K98" i="12" s="1"/>
  <c r="P69" i="12"/>
  <c r="L60" i="12"/>
  <c r="L98" i="12" s="1"/>
  <c r="L100" i="12" s="1"/>
  <c r="P86" i="12"/>
  <c r="P93" i="12"/>
  <c r="P94" i="12" s="1"/>
  <c r="N87" i="12"/>
  <c r="P46" i="12"/>
  <c r="C60" i="12"/>
  <c r="M60" i="12"/>
  <c r="M98" i="12" s="1"/>
  <c r="P70" i="12"/>
  <c r="D80" i="12"/>
  <c r="G87" i="12"/>
  <c r="G49" i="12"/>
  <c r="P38" i="12"/>
  <c r="G54" i="12"/>
  <c r="N58" i="12"/>
  <c r="C80" i="12"/>
  <c r="D96" i="12"/>
  <c r="J60" i="12"/>
  <c r="J98" i="12" s="1"/>
  <c r="J100" i="12" s="1"/>
  <c r="P22" i="12"/>
  <c r="P47" i="12"/>
  <c r="E60" i="12"/>
  <c r="P52" i="12"/>
  <c r="G58" i="12"/>
  <c r="G71" i="12"/>
  <c r="P68" i="12"/>
  <c r="E96" i="12"/>
  <c r="P37" i="12"/>
  <c r="N40" i="12"/>
  <c r="P35" i="12"/>
  <c r="D60" i="12"/>
  <c r="P34" i="12"/>
  <c r="P85" i="12"/>
  <c r="P21" i="12"/>
  <c r="P56" i="12"/>
  <c r="N74" i="12"/>
  <c r="G78" i="12"/>
  <c r="N71" i="12"/>
  <c r="N80" i="12" s="1"/>
  <c r="N94" i="12"/>
  <c r="P130" i="13" l="1"/>
  <c r="P49" i="12"/>
  <c r="P58" i="12"/>
  <c r="P23" i="12"/>
  <c r="P25" i="12" s="1"/>
  <c r="P71" i="12"/>
  <c r="P80" i="12" s="1"/>
  <c r="F98" i="12"/>
  <c r="F100" i="12" s="1"/>
  <c r="C98" i="12"/>
  <c r="C100" i="12" s="1"/>
  <c r="P54" i="12"/>
  <c r="G80" i="12"/>
  <c r="P40" i="12"/>
  <c r="G96" i="12"/>
  <c r="E98" i="12"/>
  <c r="E100" i="12" s="1"/>
  <c r="D98" i="12"/>
  <c r="D100" i="12" s="1"/>
  <c r="P87" i="12"/>
  <c r="P96" i="12" s="1"/>
  <c r="G60" i="12"/>
  <c r="N60" i="12"/>
  <c r="N98" i="12" s="1"/>
  <c r="N100" i="12" s="1"/>
  <c r="P132" i="13" l="1"/>
  <c r="P134" i="13"/>
  <c r="P60" i="12"/>
  <c r="P98" i="12" s="1"/>
  <c r="P100" i="12" s="1"/>
  <c r="G98" i="12"/>
  <c r="G100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Kou Herr</author>
  </authors>
  <commentList>
    <comment ref="B42" authorId="0" shapeId="0" xr:uid="{BB7BF099-37FB-404D-B94D-65A3B1D8F6F0}">
      <text>
        <r>
          <rPr>
            <b/>
            <sz val="9"/>
            <color indexed="81"/>
            <rFont val="Tahoma"/>
            <charset val="1"/>
          </rPr>
          <t>Kou Herr:</t>
        </r>
        <r>
          <rPr>
            <sz val="9"/>
            <color indexed="81"/>
            <rFont val="Tahoma"/>
            <charset val="1"/>
          </rPr>
          <t xml:space="preserve">
division value 2005
section 502</t>
        </r>
      </text>
    </comment>
    <comment ref="B43" authorId="0" shapeId="0" xr:uid="{E3D05409-835E-4FD9-B54F-A1056F0BA3AD}">
      <text>
        <r>
          <rPr>
            <b/>
            <sz val="9"/>
            <color indexed="81"/>
            <rFont val="Tahoma"/>
            <charset val="1"/>
          </rPr>
          <t>Kou Herr:</t>
        </r>
        <r>
          <rPr>
            <sz val="9"/>
            <color indexed="81"/>
            <rFont val="Tahoma"/>
            <charset val="1"/>
          </rPr>
          <t xml:space="preserve">
division value 2001
sec 481</t>
        </r>
      </text>
    </comment>
    <comment ref="B44" authorId="0" shapeId="0" xr:uid="{D69A6CE0-BF6F-4249-938B-91752D665876}">
      <text>
        <r>
          <rPr>
            <b/>
            <sz val="9"/>
            <color indexed="81"/>
            <rFont val="Tahoma"/>
            <charset val="1"/>
          </rPr>
          <t>Kou Herr:</t>
        </r>
        <r>
          <rPr>
            <sz val="9"/>
            <color indexed="81"/>
            <rFont val="Tahoma"/>
            <charset val="1"/>
          </rPr>
          <t xml:space="preserve">
division value 2005
sec 483, 486</t>
        </r>
      </text>
    </comment>
    <comment ref="B45" authorId="0" shapeId="0" xr:uid="{2ACE47EC-E22A-4F24-B1CE-DC5A95AF6C28}">
      <text>
        <r>
          <rPr>
            <b/>
            <sz val="9"/>
            <color indexed="81"/>
            <rFont val="Tahoma"/>
            <charset val="1"/>
          </rPr>
          <t>Kou Herr:</t>
        </r>
        <r>
          <rPr>
            <sz val="9"/>
            <color indexed="81"/>
            <rFont val="Tahoma"/>
            <charset val="1"/>
          </rPr>
          <t xml:space="preserve">
division value 2005
sec 501, 503, 504</t>
        </r>
      </text>
    </comment>
    <comment ref="B46" authorId="0" shapeId="0" xr:uid="{2F12B7AC-F321-46FC-AE00-013B0F4D272E}">
      <text>
        <r>
          <rPr>
            <b/>
            <sz val="9"/>
            <color indexed="81"/>
            <rFont val="Tahoma"/>
            <charset val="1"/>
          </rPr>
          <t>Kou Herr:</t>
        </r>
        <r>
          <rPr>
            <sz val="9"/>
            <color indexed="81"/>
            <rFont val="Tahoma"/>
            <charset val="1"/>
          </rPr>
          <t xml:space="preserve">
division 2015
sec 522</t>
        </r>
      </text>
    </comment>
    <comment ref="B81" authorId="0" shapeId="0" xr:uid="{91E25AA4-8A37-4AEC-A3B4-9DCF03538C19}">
      <text>
        <r>
          <rPr>
            <b/>
            <sz val="9"/>
            <color indexed="81"/>
            <rFont val="Tahoma"/>
            <charset val="1"/>
          </rPr>
          <t>Kou Herr:</t>
        </r>
        <r>
          <rPr>
            <sz val="9"/>
            <color indexed="81"/>
            <rFont val="Tahoma"/>
            <charset val="1"/>
          </rPr>
          <t xml:space="preserve">
division 2020 
sec 531</t>
        </r>
      </text>
    </comment>
  </commentList>
</comments>
</file>

<file path=xl/sharedStrings.xml><?xml version="1.0" encoding="utf-8"?>
<sst xmlns="http://schemas.openxmlformats.org/spreadsheetml/2006/main" count="408" uniqueCount="173">
  <si>
    <t>PUBLIC WORKS</t>
  </si>
  <si>
    <t>ADA</t>
  </si>
  <si>
    <t>Flexible</t>
  </si>
  <si>
    <t>Pedestrian</t>
  </si>
  <si>
    <t>Bike</t>
  </si>
  <si>
    <t>Total</t>
  </si>
  <si>
    <t>Street</t>
  </si>
  <si>
    <t>Compliance</t>
  </si>
  <si>
    <t>Capital</t>
  </si>
  <si>
    <t>Trails</t>
  </si>
  <si>
    <t>Facilities</t>
  </si>
  <si>
    <t>Measure C</t>
  </si>
  <si>
    <t>Maintenance</t>
  </si>
  <si>
    <t>Amount</t>
  </si>
  <si>
    <t>Operating</t>
  </si>
  <si>
    <t>Description</t>
  </si>
  <si>
    <t>Flex Spending</t>
  </si>
  <si>
    <t>Capital &amp; Operating</t>
  </si>
  <si>
    <t>---------------------------------------Operating Component----------------------------------------</t>
  </si>
  <si>
    <t>Street Maint.</t>
  </si>
  <si>
    <t>Median</t>
  </si>
  <si>
    <t>Islands</t>
  </si>
  <si>
    <t>Street/Median</t>
  </si>
  <si>
    <t>------------------------Capital Components-------------------------------</t>
  </si>
  <si>
    <t>Total Funding</t>
  </si>
  <si>
    <t>Measure C Extension Tax</t>
  </si>
  <si>
    <t>Proof to FY 2009 COG Proposed Budget</t>
  </si>
  <si>
    <t>Street Maintenance Sub Program:</t>
  </si>
  <si>
    <t>ADA Compliance Sub Program:</t>
  </si>
  <si>
    <t>Flexible Funding Sub Program:</t>
  </si>
  <si>
    <t xml:space="preserve">   Capital Improvement Projects/Street Maint. Rehab</t>
  </si>
  <si>
    <t xml:space="preserve">      ITS Operating</t>
  </si>
  <si>
    <t xml:space="preserve">   Pedestrian/Bicycle Trail/Landscape Maint.</t>
  </si>
  <si>
    <t xml:space="preserve">      Street Maintenance Operations</t>
  </si>
  <si>
    <t>Pedestrian Trail Urban Sub Program:</t>
  </si>
  <si>
    <t xml:space="preserve">      Street Right-of-Way Landscape Maintenance</t>
  </si>
  <si>
    <t>Bicycle Sub Program:</t>
  </si>
  <si>
    <t xml:space="preserve">   Total Flexible Funding Sub Program</t>
  </si>
  <si>
    <t xml:space="preserve">   ADA Curb Cuts &amp; Ramps</t>
  </si>
  <si>
    <t>CITY OF FRESNO</t>
  </si>
  <si>
    <t>On Local</t>
  </si>
  <si>
    <t>Reporting</t>
  </si>
  <si>
    <t>Form</t>
  </si>
  <si>
    <t xml:space="preserve">   Total Pedestrian Trail Sub Program</t>
  </si>
  <si>
    <t xml:space="preserve">   Total Bicycle Sub Program</t>
  </si>
  <si>
    <t>PW00080</t>
  </si>
  <si>
    <t>PW00268</t>
  </si>
  <si>
    <t>PW00461</t>
  </si>
  <si>
    <t>Tree</t>
  </si>
  <si>
    <t>TSSL</t>
  </si>
  <si>
    <t xml:space="preserve">      Street Maintenance  </t>
  </si>
  <si>
    <t xml:space="preserve">      Administration Operations</t>
  </si>
  <si>
    <t>PW00044</t>
  </si>
  <si>
    <t xml:space="preserve">   Operations and Maintenance</t>
  </si>
  <si>
    <t xml:space="preserve">      Minor Public Improvements</t>
  </si>
  <si>
    <t>PW00633</t>
  </si>
  <si>
    <t>PW00639</t>
  </si>
  <si>
    <t xml:space="preserve">   Street Maintenance Rehabilitation</t>
  </si>
  <si>
    <t xml:space="preserve">   Other Program Related &amp; Support Facilities</t>
  </si>
  <si>
    <t xml:space="preserve">     ADA Infrastructure - Curb Cuts</t>
  </si>
  <si>
    <t xml:space="preserve">     General Capital Management</t>
  </si>
  <si>
    <t xml:space="preserve">     ADA Infrastructure - Minor Capital Projects</t>
  </si>
  <si>
    <t xml:space="preserve">   Total ADA Compliance Sub Program</t>
  </si>
  <si>
    <t xml:space="preserve">     Street Maintenance Operations</t>
  </si>
  <si>
    <t xml:space="preserve">    New Pedestrian Trails</t>
  </si>
  <si>
    <t xml:space="preserve">      Copper Ave Trail, Friant to Chestnut</t>
  </si>
  <si>
    <t xml:space="preserve">      Minor Trail Improvements</t>
  </si>
  <si>
    <t xml:space="preserve">    Other Program Related &amp; Support Facilities</t>
  </si>
  <si>
    <t>PW00699</t>
  </si>
  <si>
    <t xml:space="preserve">      Master Trail Plan Update</t>
  </si>
  <si>
    <t xml:space="preserve">      General Capital Management</t>
  </si>
  <si>
    <t xml:space="preserve">   Class II Bicycle Facilities</t>
  </si>
  <si>
    <t xml:space="preserve">      Interest Expense on Grant Funds</t>
  </si>
  <si>
    <t xml:space="preserve">   Master Plan Preparation &amp; Updates</t>
  </si>
  <si>
    <t>PW00690</t>
  </si>
  <si>
    <t>PW00706</t>
  </si>
  <si>
    <t xml:space="preserve">      Veterans Trail Hayes to Polk</t>
  </si>
  <si>
    <t>PW00720</t>
  </si>
  <si>
    <t>PW00745</t>
  </si>
  <si>
    <t xml:space="preserve">     Miscellaneous Bike Routes</t>
  </si>
  <si>
    <t xml:space="preserve">      Neighborhood Street Improvements</t>
  </si>
  <si>
    <t xml:space="preserve">      Herdon WB Brawley to Blythe - Trail Reconstruction</t>
  </si>
  <si>
    <t xml:space="preserve">      Fancher Creek Trail Clovis - Fowler</t>
  </si>
  <si>
    <t>PW00725</t>
  </si>
  <si>
    <t xml:space="preserve">      Pedestrian and Bike Trail</t>
  </si>
  <si>
    <r>
      <rPr>
        <b/>
        <i/>
        <sz val="10"/>
        <rFont val="Arial"/>
        <family val="2"/>
      </rPr>
      <t xml:space="preserve">        </t>
    </r>
    <r>
      <rPr>
        <b/>
        <i/>
        <u/>
        <sz val="10"/>
        <rFont val="Arial"/>
        <family val="2"/>
      </rPr>
      <t>Sub-Programs / Capital Projects</t>
    </r>
  </si>
  <si>
    <t>Project ID</t>
  </si>
  <si>
    <t xml:space="preserve">      Engineering Services</t>
  </si>
  <si>
    <t xml:space="preserve">      Construction Management Operations</t>
  </si>
  <si>
    <t xml:space="preserve">      Traffic Operations and Planning Services</t>
  </si>
  <si>
    <t xml:space="preserve">      Fulton Maintenance Operations</t>
  </si>
  <si>
    <t>FY 2019 Budget</t>
  </si>
  <si>
    <t>PW00817</t>
  </si>
  <si>
    <t>PW00831</t>
  </si>
  <si>
    <t>PW00850</t>
  </si>
  <si>
    <t>PW00851</t>
  </si>
  <si>
    <t xml:space="preserve">      Street Light Bulldog Ln &amp; Millbrook</t>
  </si>
  <si>
    <t xml:space="preserve">      Systemic Safety Analysis Report</t>
  </si>
  <si>
    <t xml:space="preserve">      Blackstone/McKinley/BNSF FS</t>
  </si>
  <si>
    <t xml:space="preserve">      North/UPRR Grade Seperation FS</t>
  </si>
  <si>
    <t xml:space="preserve">      PGE Turnkey LED Retrofit Loan </t>
  </si>
  <si>
    <t>PW00805</t>
  </si>
  <si>
    <t xml:space="preserve">      Eaton Trail Extension</t>
  </si>
  <si>
    <t>PW00842</t>
  </si>
  <si>
    <t xml:space="preserve">     MLK Center Active Trans Infrastructure</t>
  </si>
  <si>
    <t>PW00790</t>
  </si>
  <si>
    <t xml:space="preserve">      Jensen Overlay SR41-MLK</t>
  </si>
  <si>
    <t>PW00816</t>
  </si>
  <si>
    <t>PW00679</t>
  </si>
  <si>
    <t xml:space="preserve">      Herndon Widening Polk to Milbu</t>
  </si>
  <si>
    <t>PW00888</t>
  </si>
  <si>
    <t xml:space="preserve">      Fancher Creek Parkway Plan</t>
  </si>
  <si>
    <t>PW00879</t>
  </si>
  <si>
    <t>PW00797</t>
  </si>
  <si>
    <t xml:space="preserve">      Van Ness Industrial Street Improvements</t>
  </si>
  <si>
    <t xml:space="preserve">      ITS Dynamic Downtown</t>
  </si>
  <si>
    <t>FY 2021 Budget</t>
  </si>
  <si>
    <t>PW00860</t>
  </si>
  <si>
    <t xml:space="preserve">     Maple Ave Cycle Track &amp; Pedestrian</t>
  </si>
  <si>
    <t>PW00906</t>
  </si>
  <si>
    <t xml:space="preserve">     First St Cycle Track Tulare-Ventura</t>
  </si>
  <si>
    <t xml:space="preserve">      Pedestrian &amp; Bike Trail Developer Reimbursements</t>
  </si>
  <si>
    <t>PW00763</t>
  </si>
  <si>
    <t xml:space="preserve">      McKinley Ave Trail Millbrook-Clovis</t>
  </si>
  <si>
    <t>PW00909</t>
  </si>
  <si>
    <t xml:space="preserve">      HAWK Peach-McKenzie Trail</t>
  </si>
  <si>
    <t>PW00934</t>
  </si>
  <si>
    <t xml:space="preserve">      Master Trails and Bike Plan</t>
  </si>
  <si>
    <t>PW00809</t>
  </si>
  <si>
    <t xml:space="preserve">      ITS Adaptive Blackstone-Abby</t>
  </si>
  <si>
    <t>PW00811</t>
  </si>
  <si>
    <t xml:space="preserve">      ITS Adaptive Ventura/Kings Canyon</t>
  </si>
  <si>
    <t>PW00859</t>
  </si>
  <si>
    <t xml:space="preserve">      Blackstone Underground Easement</t>
  </si>
  <si>
    <t>PW00974</t>
  </si>
  <si>
    <t>SM00088</t>
  </si>
  <si>
    <t xml:space="preserve">   Total Street Maintenance Sub Program</t>
  </si>
  <si>
    <t xml:space="preserve">    ADA Infrastructure - Minor Capital Projects</t>
  </si>
  <si>
    <t xml:space="preserve">   Operations and Maintenance - Public Works</t>
  </si>
  <si>
    <t xml:space="preserve">   Operations and Maintenance - Capital Projects</t>
  </si>
  <si>
    <t xml:space="preserve">      Transportation Design</t>
  </si>
  <si>
    <t xml:space="preserve">      Transportation Project Management</t>
  </si>
  <si>
    <t xml:space="preserve">      Construction Management</t>
  </si>
  <si>
    <t>FY 2026 Budget</t>
  </si>
  <si>
    <t>209900001</t>
  </si>
  <si>
    <t>209900233</t>
  </si>
  <si>
    <t>209900334</t>
  </si>
  <si>
    <t>209900343</t>
  </si>
  <si>
    <t>209900386</t>
  </si>
  <si>
    <t>209900404</t>
  </si>
  <si>
    <t>209900414</t>
  </si>
  <si>
    <t>209900431</t>
  </si>
  <si>
    <t>209900451</t>
  </si>
  <si>
    <t xml:space="preserve">      Minor Public Improvements-MPI</t>
  </si>
  <si>
    <t xml:space="preserve">      Merced Street Reconnection</t>
  </si>
  <si>
    <t xml:space="preserve">      Residential Traffic Calming</t>
  </si>
  <si>
    <t xml:space="preserve">      ITS Palm Adaptive Hernd-Shaw</t>
  </si>
  <si>
    <t xml:space="preserve">      School Safety Improvements</t>
  </si>
  <si>
    <t xml:space="preserve">      Senior Act Ctr TD Hsg Street Improv</t>
  </si>
  <si>
    <t xml:space="preserve">      ITS KC/Cesar Chavez Chestnut to Clovis</t>
  </si>
  <si>
    <t xml:space="preserve">      DPW Grant Project Submittal</t>
  </si>
  <si>
    <t xml:space="preserve">      COF Mobility Design Guide</t>
  </si>
  <si>
    <t xml:space="preserve">       Minor Trail Improvements</t>
  </si>
  <si>
    <t xml:space="preserve">       Herndon Widening Polk to Milburn</t>
  </si>
  <si>
    <t xml:space="preserve">       Fancher Crk Trail Clovis-Fowl</t>
  </si>
  <si>
    <t xml:space="preserve">       HerndonCanalTrail-Shields/McKi</t>
  </si>
  <si>
    <t xml:space="preserve">       Shields Av Trail-Blckstn Frsno</t>
  </si>
  <si>
    <t xml:space="preserve">       Vets 4b-Riverside to Hernd Con</t>
  </si>
  <si>
    <t xml:space="preserve">       Eaton Trailhead N/O Ft Washing</t>
  </si>
  <si>
    <t xml:space="preserve">      Miscellaneous Bike Routes</t>
  </si>
  <si>
    <t xml:space="preserve">      Road Diet California Clovis-Fowler</t>
  </si>
  <si>
    <t xml:space="preserve">     Cedar Ave Complete Streets Jen</t>
  </si>
  <si>
    <t xml:space="preserve">     Shaw Ave Complete Streets Fruit to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</si>
</sst>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164" fontId="2" fillId="0" borderId="0" xfId="1" applyNumberFormat="1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164" fontId="5" fillId="0" borderId="0" xfId="1" applyNumberFormat="1" applyFont="1" applyBorder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Fill="1"/>
    <xf numFmtId="164" fontId="1" fillId="0" borderId="0" xfId="1" applyNumberFormat="1"/>
    <xf numFmtId="164" fontId="1" fillId="2" borderId="0" xfId="1" applyNumberFormat="1" applyFill="1"/>
    <xf numFmtId="164" fontId="1" fillId="2" borderId="0" xfId="1" applyNumberFormat="1" applyFont="1" applyFill="1" applyAlignment="1">
      <alignment horizontal="center"/>
    </xf>
    <xf numFmtId="0" fontId="1" fillId="2" borderId="1" xfId="1" applyNumberFormat="1" applyFont="1" applyFill="1" applyBorder="1" applyAlignment="1">
      <alignment horizontal="center"/>
    </xf>
    <xf numFmtId="164" fontId="1" fillId="0" borderId="0" xfId="1" applyNumberFormat="1" applyFill="1"/>
    <xf numFmtId="164" fontId="1" fillId="0" borderId="0" xfId="1" applyNumberFormat="1" applyFont="1" applyFill="1"/>
    <xf numFmtId="164" fontId="1" fillId="0" borderId="1" xfId="1" applyNumberFormat="1" applyBorder="1"/>
    <xf numFmtId="0" fontId="6" fillId="0" borderId="0" xfId="0" applyFont="1"/>
    <xf numFmtId="0" fontId="7" fillId="0" borderId="0" xfId="0" applyFont="1"/>
    <xf numFmtId="164" fontId="6" fillId="0" borderId="0" xfId="1" applyNumberFormat="1" applyFont="1"/>
    <xf numFmtId="164" fontId="6" fillId="0" borderId="0" xfId="1" applyNumberFormat="1" applyFont="1" applyFill="1"/>
    <xf numFmtId="164" fontId="2" fillId="0" borderId="2" xfId="1" applyNumberFormat="1" applyFont="1" applyFill="1" applyBorder="1"/>
    <xf numFmtId="164" fontId="2" fillId="0" borderId="0" xfId="1" applyNumberFormat="1" applyFont="1" applyBorder="1"/>
    <xf numFmtId="164" fontId="2" fillId="2" borderId="0" xfId="1" applyNumberFormat="1" applyFont="1" applyFill="1"/>
    <xf numFmtId="164" fontId="1" fillId="0" borderId="3" xfId="1" applyNumberFormat="1" applyBorder="1"/>
    <xf numFmtId="164" fontId="2" fillId="0" borderId="3" xfId="1" applyNumberFormat="1" applyFont="1" applyBorder="1"/>
    <xf numFmtId="164" fontId="2" fillId="0" borderId="0" xfId="1" applyNumberFormat="1" applyFont="1" applyFill="1" applyBorder="1"/>
    <xf numFmtId="0" fontId="2" fillId="0" borderId="0" xfId="0" applyFont="1" applyAlignment="1">
      <alignment wrapText="1"/>
    </xf>
    <xf numFmtId="164" fontId="4" fillId="0" borderId="0" xfId="1" applyNumberFormat="1" applyFont="1" applyBorder="1"/>
    <xf numFmtId="164" fontId="4" fillId="0" borderId="0" xfId="1" applyNumberFormat="1" applyFont="1"/>
    <xf numFmtId="164" fontId="4" fillId="2" borderId="0" xfId="1" applyNumberFormat="1" applyFont="1" applyFill="1"/>
    <xf numFmtId="164" fontId="1" fillId="2" borderId="0" xfId="1" applyNumberFormat="1" applyFill="1" applyBorder="1"/>
    <xf numFmtId="0" fontId="4" fillId="0" borderId="0" xfId="0" applyFont="1"/>
    <xf numFmtId="164" fontId="1" fillId="0" borderId="0" xfId="1" applyNumberFormat="1" applyBorder="1"/>
    <xf numFmtId="164" fontId="1" fillId="0" borderId="1" xfId="1" applyNumberFormat="1" applyFill="1" applyBorder="1"/>
    <xf numFmtId="164" fontId="4" fillId="0" borderId="1" xfId="1" applyNumberFormat="1" applyFont="1" applyBorder="1"/>
    <xf numFmtId="164" fontId="1" fillId="0" borderId="1" xfId="1" applyNumberFormat="1" applyFont="1" applyFill="1" applyBorder="1"/>
    <xf numFmtId="164" fontId="0" fillId="0" borderId="0" xfId="1" applyNumberFormat="1" applyFont="1" applyFill="1"/>
    <xf numFmtId="164" fontId="1" fillId="0" borderId="0" xfId="1" applyNumberFormat="1" applyFill="1" applyBorder="1"/>
    <xf numFmtId="164" fontId="1" fillId="0" borderId="0" xfId="1" applyNumberFormat="1" applyFont="1" applyFill="1" applyBorder="1"/>
    <xf numFmtId="164" fontId="1" fillId="3" borderId="0" xfId="1" applyNumberFormat="1" applyFill="1"/>
    <xf numFmtId="164" fontId="4" fillId="0" borderId="3" xfId="1" applyNumberFormat="1" applyFont="1" applyBorder="1"/>
    <xf numFmtId="164" fontId="2" fillId="3" borderId="0" xfId="1" applyNumberFormat="1" applyFont="1" applyFill="1" applyBorder="1"/>
    <xf numFmtId="164" fontId="2" fillId="0" borderId="1" xfId="1" applyNumberFormat="1" applyFont="1" applyBorder="1"/>
    <xf numFmtId="164" fontId="5" fillId="0" borderId="0" xfId="1" applyNumberFormat="1" applyFont="1" applyFill="1" applyBorder="1"/>
    <xf numFmtId="164" fontId="4" fillId="0" borderId="0" xfId="1" applyNumberFormat="1" applyFont="1" applyFill="1" applyBorder="1"/>
    <xf numFmtId="164" fontId="4" fillId="0" borderId="1" xfId="1" applyNumberFormat="1" applyFont="1" applyFill="1" applyBorder="1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3" xfId="1" applyNumberFormat="1" applyFill="1" applyBorder="1"/>
    <xf numFmtId="0" fontId="0" fillId="4" borderId="0" xfId="0" applyFill="1"/>
    <xf numFmtId="0" fontId="8" fillId="4" borderId="0" xfId="0" applyFont="1" applyFill="1" applyAlignment="1">
      <alignment horizontal="center"/>
    </xf>
    <xf numFmtId="164" fontId="1" fillId="4" borderId="0" xfId="1" applyNumberFormat="1" applyFill="1"/>
    <xf numFmtId="0" fontId="0" fillId="4" borderId="0" xfId="0" applyFill="1" applyAlignment="1">
      <alignment horizontal="center"/>
    </xf>
    <xf numFmtId="164" fontId="1" fillId="4" borderId="0" xfId="1" applyNumberForma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0" fontId="0" fillId="4" borderId="1" xfId="0" applyFill="1" applyBorder="1"/>
    <xf numFmtId="164" fontId="1" fillId="4" borderId="1" xfId="1" applyNumberFormat="1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164" fontId="1" fillId="4" borderId="0" xfId="1" applyNumberFormat="1" applyFont="1" applyFill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164" fontId="2" fillId="4" borderId="0" xfId="1" applyNumberFormat="1" applyFont="1" applyFill="1"/>
    <xf numFmtId="0" fontId="2" fillId="4" borderId="0" xfId="0" applyFont="1" applyFill="1" applyAlignment="1">
      <alignment horizontal="center"/>
    </xf>
    <xf numFmtId="164" fontId="1" fillId="2" borderId="1" xfId="1" applyNumberFormat="1" applyFill="1" applyBorder="1"/>
    <xf numFmtId="164" fontId="1" fillId="5" borderId="1" xfId="1" applyNumberFormat="1" applyFill="1" applyBorder="1"/>
    <xf numFmtId="0" fontId="9" fillId="4" borderId="0" xfId="0" applyFont="1" applyFill="1"/>
    <xf numFmtId="0" fontId="2" fillId="4" borderId="0" xfId="0" quotePrefix="1" applyFont="1" applyFill="1"/>
    <xf numFmtId="0" fontId="2" fillId="4" borderId="0" xfId="0" applyFont="1" applyFill="1"/>
    <xf numFmtId="164" fontId="5" fillId="0" borderId="1" xfId="1" applyNumberFormat="1" applyFont="1" applyBorder="1"/>
    <xf numFmtId="164" fontId="1" fillId="0" borderId="0" xfId="1" applyNumberFormat="1" applyFont="1"/>
    <xf numFmtId="164" fontId="1" fillId="0" borderId="1" xfId="1" applyNumberFormat="1" applyFont="1" applyBorder="1"/>
    <xf numFmtId="164" fontId="0" fillId="0" borderId="0" xfId="0" applyNumberFormat="1"/>
    <xf numFmtId="0" fontId="0" fillId="0" borderId="4" xfId="0" applyBorder="1"/>
    <xf numFmtId="0" fontId="1" fillId="4" borderId="0" xfId="1" applyNumberFormat="1" applyFill="1" applyAlignment="1">
      <alignment horizontal="center"/>
    </xf>
    <xf numFmtId="0" fontId="2" fillId="4" borderId="0" xfId="0" quotePrefix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0" xfId="0" applyFont="1" applyFill="1"/>
    <xf numFmtId="0" fontId="2" fillId="4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4"/>
  <sheetViews>
    <sheetView tabSelected="1" zoomScaleNormal="100" workbookViewId="0">
      <pane ySplit="10" topLeftCell="A11" activePane="bottomLeft" state="frozen"/>
      <selection pane="bottomLeft" activeCell="X22" sqref="X22"/>
    </sheetView>
  </sheetViews>
  <sheetFormatPr defaultRowHeight="12.75" x14ac:dyDescent="0.2"/>
  <cols>
    <col min="1" max="1" width="10.7109375" customWidth="1"/>
    <col min="2" max="2" width="47" customWidth="1"/>
    <col min="3" max="3" width="11" style="10" customWidth="1"/>
    <col min="4" max="4" width="11.140625" style="10" customWidth="1"/>
    <col min="5" max="5" width="11" style="14" bestFit="1" customWidth="1"/>
    <col min="6" max="6" width="11" style="10" customWidth="1"/>
    <col min="7" max="7" width="11.7109375" style="10" customWidth="1"/>
    <col min="8" max="8" width="1.7109375" style="14" customWidth="1"/>
    <col min="9" max="9" width="12.28515625" style="10" customWidth="1"/>
    <col min="10" max="10" width="14.28515625" style="10" hidden="1" customWidth="1"/>
    <col min="11" max="11" width="13.5703125" style="10" hidden="1" customWidth="1"/>
    <col min="12" max="12" width="13.7109375" style="10" hidden="1" customWidth="1"/>
    <col min="13" max="13" width="13.5703125" style="10" hidden="1" customWidth="1"/>
    <col min="14" max="14" width="14.7109375" style="10" customWidth="1"/>
    <col min="15" max="15" width="1.28515625" style="14" customWidth="1"/>
    <col min="16" max="16" width="12.42578125" style="1" customWidth="1"/>
    <col min="17" max="17" width="8.7109375" hidden="1" customWidth="1"/>
    <col min="18" max="18" width="0" hidden="1" customWidth="1"/>
  </cols>
  <sheetData>
    <row r="1" spans="1:16" ht="15" x14ac:dyDescent="0.25">
      <c r="A1" s="50"/>
      <c r="B1" s="51" t="s">
        <v>39</v>
      </c>
      <c r="C1" s="52"/>
      <c r="D1" s="52"/>
      <c r="E1" s="52"/>
      <c r="F1" s="52"/>
      <c r="G1" s="52"/>
      <c r="H1" s="7"/>
      <c r="I1" s="52"/>
      <c r="J1" s="52"/>
      <c r="K1" s="52"/>
      <c r="L1" s="52"/>
      <c r="M1" s="52"/>
      <c r="N1" s="52"/>
      <c r="O1" s="7"/>
      <c r="P1" s="61"/>
    </row>
    <row r="2" spans="1:16" x14ac:dyDescent="0.2">
      <c r="A2" s="50"/>
      <c r="B2" s="62" t="s">
        <v>0</v>
      </c>
      <c r="C2" s="53"/>
      <c r="D2" s="52"/>
      <c r="E2" s="52"/>
      <c r="F2" s="52"/>
      <c r="G2" s="52"/>
      <c r="H2" s="7"/>
      <c r="I2" s="53"/>
      <c r="J2" s="53"/>
      <c r="K2" s="53"/>
      <c r="L2" s="53"/>
      <c r="M2" s="53"/>
      <c r="N2" s="52"/>
      <c r="O2" s="7"/>
      <c r="P2" s="61"/>
    </row>
    <row r="3" spans="1:16" x14ac:dyDescent="0.2">
      <c r="A3" s="50"/>
      <c r="B3" s="62" t="s">
        <v>25</v>
      </c>
      <c r="C3" s="65"/>
      <c r="D3" s="65"/>
      <c r="E3" s="65"/>
      <c r="F3" s="65"/>
      <c r="G3" s="65"/>
      <c r="H3" s="7"/>
      <c r="I3" s="73"/>
      <c r="J3" s="52"/>
      <c r="K3" s="52"/>
      <c r="L3" s="52"/>
      <c r="M3" s="52"/>
      <c r="N3" s="52"/>
      <c r="O3" s="7"/>
      <c r="P3" s="61"/>
    </row>
    <row r="4" spans="1:16" x14ac:dyDescent="0.2">
      <c r="A4" s="50"/>
      <c r="B4" s="62" t="s">
        <v>17</v>
      </c>
      <c r="C4" s="53"/>
      <c r="D4" s="52"/>
      <c r="E4" s="52"/>
      <c r="F4" s="52"/>
      <c r="G4" s="52"/>
      <c r="H4" s="7"/>
      <c r="I4" s="53"/>
      <c r="J4" s="53"/>
      <c r="K4" s="53"/>
      <c r="L4" s="53"/>
      <c r="M4" s="53"/>
      <c r="N4" s="52"/>
      <c r="O4" s="7"/>
      <c r="P4" s="61"/>
    </row>
    <row r="5" spans="1:16" x14ac:dyDescent="0.2">
      <c r="A5" s="50"/>
      <c r="B5" s="62" t="s">
        <v>143</v>
      </c>
      <c r="C5" s="52"/>
      <c r="D5" s="52"/>
      <c r="E5" s="52"/>
      <c r="F5" s="52"/>
      <c r="G5" s="50"/>
      <c r="H5" s="11"/>
      <c r="I5" s="52"/>
      <c r="J5" s="52"/>
      <c r="K5" s="52"/>
      <c r="L5" s="52"/>
      <c r="M5" s="52"/>
      <c r="N5" s="52"/>
      <c r="O5" s="11"/>
      <c r="P5" s="61"/>
    </row>
    <row r="6" spans="1:16" x14ac:dyDescent="0.2">
      <c r="A6" s="50"/>
      <c r="B6" s="62"/>
      <c r="C6" s="66" t="s">
        <v>23</v>
      </c>
      <c r="D6" s="67"/>
      <c r="E6" s="67"/>
      <c r="F6" s="67"/>
      <c r="G6" s="50"/>
      <c r="H6" s="11"/>
      <c r="I6" s="74" t="s">
        <v>18</v>
      </c>
      <c r="J6" s="74"/>
      <c r="K6" s="74"/>
      <c r="L6" s="74"/>
      <c r="M6" s="74"/>
      <c r="N6" s="74"/>
      <c r="O6" s="11"/>
      <c r="P6" s="61"/>
    </row>
    <row r="7" spans="1:16" x14ac:dyDescent="0.2">
      <c r="A7" s="50"/>
      <c r="B7" s="50"/>
      <c r="C7" s="54"/>
      <c r="D7" s="54"/>
      <c r="E7" s="54"/>
      <c r="F7" s="54"/>
      <c r="G7" s="55"/>
      <c r="H7" s="11"/>
      <c r="I7" s="59"/>
      <c r="J7" s="59"/>
      <c r="K7" s="59"/>
      <c r="L7" s="59"/>
      <c r="M7" s="59"/>
      <c r="N7" s="55"/>
      <c r="O7" s="11"/>
      <c r="P7" s="55" t="s">
        <v>13</v>
      </c>
    </row>
    <row r="8" spans="1:16" x14ac:dyDescent="0.2">
      <c r="A8" s="50"/>
      <c r="B8" s="50"/>
      <c r="C8" s="54" t="s">
        <v>1</v>
      </c>
      <c r="D8" s="54" t="s">
        <v>2</v>
      </c>
      <c r="E8" s="54" t="s">
        <v>3</v>
      </c>
      <c r="F8" s="54" t="s">
        <v>4</v>
      </c>
      <c r="G8" s="55" t="s">
        <v>5</v>
      </c>
      <c r="H8" s="12"/>
      <c r="I8" s="59" t="s">
        <v>6</v>
      </c>
      <c r="J8" s="59" t="s">
        <v>6</v>
      </c>
      <c r="K8" s="59" t="s">
        <v>6</v>
      </c>
      <c r="L8" s="59" t="s">
        <v>20</v>
      </c>
      <c r="M8" s="52"/>
      <c r="N8" s="55" t="s">
        <v>5</v>
      </c>
      <c r="O8" s="12"/>
      <c r="P8" s="55" t="s">
        <v>40</v>
      </c>
    </row>
    <row r="9" spans="1:16" x14ac:dyDescent="0.2">
      <c r="A9" s="50"/>
      <c r="B9" s="50"/>
      <c r="C9" s="54" t="s">
        <v>7</v>
      </c>
      <c r="D9" s="54" t="s">
        <v>8</v>
      </c>
      <c r="E9" s="54" t="s">
        <v>9</v>
      </c>
      <c r="F9" s="54" t="s">
        <v>10</v>
      </c>
      <c r="G9" s="55" t="s">
        <v>11</v>
      </c>
      <c r="H9" s="12"/>
      <c r="I9" s="59" t="s">
        <v>12</v>
      </c>
      <c r="J9" s="59" t="s">
        <v>12</v>
      </c>
      <c r="K9" s="59" t="s">
        <v>48</v>
      </c>
      <c r="L9" s="59" t="s">
        <v>21</v>
      </c>
      <c r="M9" s="59" t="s">
        <v>49</v>
      </c>
      <c r="N9" s="55" t="s">
        <v>22</v>
      </c>
      <c r="O9" s="12"/>
      <c r="P9" s="55" t="s">
        <v>41</v>
      </c>
    </row>
    <row r="10" spans="1:16" x14ac:dyDescent="0.2">
      <c r="A10" s="56" t="s">
        <v>86</v>
      </c>
      <c r="B10" s="56" t="s">
        <v>15</v>
      </c>
      <c r="C10" s="57" t="s">
        <v>13</v>
      </c>
      <c r="D10" s="57" t="s">
        <v>13</v>
      </c>
      <c r="E10" s="57" t="s">
        <v>13</v>
      </c>
      <c r="F10" s="57" t="s">
        <v>13</v>
      </c>
      <c r="G10" s="58" t="s">
        <v>13</v>
      </c>
      <c r="H10" s="13"/>
      <c r="I10" s="57" t="s">
        <v>19</v>
      </c>
      <c r="J10" s="60" t="s">
        <v>16</v>
      </c>
      <c r="K10" s="60" t="s">
        <v>16</v>
      </c>
      <c r="L10" s="57" t="s">
        <v>16</v>
      </c>
      <c r="M10" s="57" t="s">
        <v>16</v>
      </c>
      <c r="N10" s="58" t="s">
        <v>14</v>
      </c>
      <c r="O10" s="13"/>
      <c r="P10" s="58" t="s">
        <v>42</v>
      </c>
    </row>
    <row r="11" spans="1:16" x14ac:dyDescent="0.2">
      <c r="A11" s="3" t="s">
        <v>85</v>
      </c>
      <c r="B11" s="3"/>
      <c r="D11" s="14"/>
      <c r="H11" s="11"/>
      <c r="O11" s="11"/>
    </row>
    <row r="12" spans="1:16" x14ac:dyDescent="0.2">
      <c r="B12" s="2" t="s">
        <v>27</v>
      </c>
      <c r="D12" s="14"/>
      <c r="H12" s="11"/>
      <c r="O12" s="11"/>
    </row>
    <row r="13" spans="1:16" x14ac:dyDescent="0.2">
      <c r="B13" s="2" t="s">
        <v>57</v>
      </c>
      <c r="D13" s="14"/>
      <c r="H13" s="11"/>
      <c r="O13" s="11"/>
    </row>
    <row r="14" spans="1:16" x14ac:dyDescent="0.2">
      <c r="B14" s="47" t="s">
        <v>63</v>
      </c>
      <c r="C14" s="10">
        <v>0</v>
      </c>
      <c r="D14" s="14">
        <v>0</v>
      </c>
      <c r="E14" s="14">
        <v>0</v>
      </c>
      <c r="F14" s="10">
        <v>0</v>
      </c>
      <c r="G14" s="6">
        <v>0</v>
      </c>
      <c r="H14" s="11"/>
      <c r="I14" s="14">
        <v>9268500</v>
      </c>
      <c r="J14" s="14"/>
      <c r="K14" s="14"/>
      <c r="N14" s="69">
        <f>SUM(I14:M14)</f>
        <v>9268500</v>
      </c>
      <c r="O14" s="11"/>
      <c r="P14" s="26">
        <f>G14+N14</f>
        <v>9268500</v>
      </c>
    </row>
    <row r="15" spans="1:16" x14ac:dyDescent="0.2">
      <c r="B15" s="47"/>
      <c r="D15" s="14"/>
      <c r="G15" s="6"/>
      <c r="H15" s="11"/>
      <c r="I15" s="14"/>
      <c r="J15" s="14"/>
      <c r="K15" s="14"/>
      <c r="N15" s="1"/>
      <c r="O15" s="11"/>
      <c r="P15" s="26"/>
    </row>
    <row r="16" spans="1:16" x14ac:dyDescent="0.2">
      <c r="B16" s="2" t="s">
        <v>30</v>
      </c>
      <c r="D16" s="14"/>
      <c r="G16" s="6"/>
      <c r="H16" s="11"/>
      <c r="I16" s="14"/>
      <c r="J16" s="14"/>
      <c r="K16" s="14"/>
      <c r="N16" s="1"/>
      <c r="O16" s="11"/>
      <c r="P16" s="26"/>
    </row>
    <row r="17" spans="1:16" x14ac:dyDescent="0.2">
      <c r="A17">
        <v>209900258</v>
      </c>
      <c r="B17" s="47" t="s">
        <v>171</v>
      </c>
      <c r="D17" s="14"/>
      <c r="G17" s="6"/>
      <c r="H17" s="11"/>
      <c r="I17" s="14">
        <v>200000</v>
      </c>
      <c r="J17" s="14"/>
      <c r="K17" s="14"/>
      <c r="N17" s="69">
        <f>I17</f>
        <v>200000</v>
      </c>
      <c r="O17" s="11"/>
      <c r="P17" s="45">
        <f>N17+G17</f>
        <v>200000</v>
      </c>
    </row>
    <row r="18" spans="1:16" x14ac:dyDescent="0.2">
      <c r="A18">
        <v>209900418</v>
      </c>
      <c r="B18" s="47" t="s">
        <v>172</v>
      </c>
      <c r="D18" s="14"/>
      <c r="G18" s="6"/>
      <c r="H18" s="11"/>
      <c r="I18" s="14">
        <v>234800</v>
      </c>
      <c r="J18" s="14"/>
      <c r="K18" s="14"/>
      <c r="N18" s="69">
        <f>I18</f>
        <v>234800</v>
      </c>
      <c r="O18" s="11"/>
      <c r="P18" s="45">
        <f>N18+G18</f>
        <v>234800</v>
      </c>
    </row>
    <row r="19" spans="1:16" x14ac:dyDescent="0.2">
      <c r="B19" s="47"/>
      <c r="D19" s="14"/>
      <c r="G19" s="6"/>
      <c r="H19" s="11"/>
      <c r="I19" s="14">
        <v>0</v>
      </c>
      <c r="J19" s="14"/>
      <c r="K19" s="14"/>
      <c r="N19" s="69">
        <f>I19</f>
        <v>0</v>
      </c>
      <c r="O19" s="11"/>
      <c r="P19" s="45">
        <f>N19+G19</f>
        <v>0</v>
      </c>
    </row>
    <row r="20" spans="1:16" x14ac:dyDescent="0.2">
      <c r="B20" s="47"/>
      <c r="C20" s="16"/>
      <c r="D20" s="34"/>
      <c r="E20" s="34"/>
      <c r="F20" s="16"/>
      <c r="G20" s="68"/>
      <c r="H20" s="11"/>
      <c r="I20" s="34">
        <v>0</v>
      </c>
      <c r="J20" s="34"/>
      <c r="K20" s="34"/>
      <c r="L20" s="16"/>
      <c r="M20" s="16"/>
      <c r="N20" s="70">
        <f>I20</f>
        <v>0</v>
      </c>
      <c r="O20" s="11"/>
      <c r="P20" s="46">
        <f>N20+G20</f>
        <v>0</v>
      </c>
    </row>
    <row r="21" spans="1:16" x14ac:dyDescent="0.2">
      <c r="B21" s="47"/>
      <c r="C21" s="10">
        <f>SUM(C17:C20)</f>
        <v>0</v>
      </c>
      <c r="D21" s="10">
        <f>SUM(D17:D20)</f>
        <v>0</v>
      </c>
      <c r="E21" s="10">
        <f>SUM(E17:E20)</f>
        <v>0</v>
      </c>
      <c r="F21" s="10">
        <f>SUM(F17:F20)</f>
        <v>0</v>
      </c>
      <c r="G21" s="10">
        <f>SUM(G17:G20)</f>
        <v>0</v>
      </c>
      <c r="H21" s="11"/>
      <c r="I21" s="14">
        <f>SUM(I17:I20)</f>
        <v>434800</v>
      </c>
      <c r="J21" s="14"/>
      <c r="K21" s="14"/>
      <c r="N21" s="14">
        <f>SUM(N17:N20)</f>
        <v>434800</v>
      </c>
      <c r="O21" s="11"/>
      <c r="P21" s="14">
        <f>SUM(P17:P20)</f>
        <v>434800</v>
      </c>
    </row>
    <row r="22" spans="1:16" x14ac:dyDescent="0.2">
      <c r="B22" s="47"/>
      <c r="D22" s="14"/>
      <c r="G22" s="6"/>
      <c r="H22" s="11"/>
      <c r="I22" s="14"/>
      <c r="J22" s="14"/>
      <c r="K22" s="14"/>
      <c r="N22" s="1"/>
      <c r="O22" s="11"/>
      <c r="P22" s="26"/>
    </row>
    <row r="23" spans="1:16" x14ac:dyDescent="0.2">
      <c r="B23" s="27" t="s">
        <v>136</v>
      </c>
      <c r="C23" s="10">
        <f>C21</f>
        <v>0</v>
      </c>
      <c r="D23" s="10">
        <f>D21</f>
        <v>0</v>
      </c>
      <c r="E23" s="10">
        <f>E21</f>
        <v>0</v>
      </c>
      <c r="F23" s="10">
        <f>F21</f>
        <v>0</v>
      </c>
      <c r="G23" s="10">
        <f>G21</f>
        <v>0</v>
      </c>
      <c r="H23" s="11"/>
      <c r="I23" s="9">
        <f>I14+I21</f>
        <v>9703300</v>
      </c>
      <c r="J23" s="14"/>
      <c r="K23" s="14"/>
      <c r="N23" s="1">
        <f>N14+N21</f>
        <v>9703300</v>
      </c>
      <c r="O23" s="11"/>
      <c r="P23" s="26">
        <f>N23</f>
        <v>9703300</v>
      </c>
    </row>
    <row r="24" spans="1:16" x14ac:dyDescent="0.2">
      <c r="D24" s="14"/>
      <c r="G24" s="6"/>
      <c r="H24" s="11"/>
      <c r="I24" s="14"/>
      <c r="J24" s="14"/>
      <c r="K24" s="14"/>
      <c r="N24" s="1"/>
      <c r="O24" s="11"/>
      <c r="P24" s="44"/>
    </row>
    <row r="25" spans="1:16" x14ac:dyDescent="0.2">
      <c r="B25" s="2" t="s">
        <v>28</v>
      </c>
      <c r="D25" s="14"/>
      <c r="G25" s="6"/>
      <c r="H25" s="11"/>
      <c r="I25" s="14"/>
      <c r="J25" s="14"/>
      <c r="K25" s="14"/>
      <c r="N25" s="1"/>
      <c r="O25" s="11"/>
      <c r="P25" s="44"/>
    </row>
    <row r="26" spans="1:16" x14ac:dyDescent="0.2">
      <c r="B26" s="2" t="s">
        <v>38</v>
      </c>
      <c r="D26" s="14"/>
      <c r="G26" s="6"/>
      <c r="H26" s="11"/>
      <c r="I26" s="14"/>
      <c r="J26" s="14"/>
      <c r="K26" s="14"/>
      <c r="N26" s="1"/>
      <c r="O26" s="11"/>
      <c r="P26" s="44"/>
    </row>
    <row r="27" spans="1:16" x14ac:dyDescent="0.2">
      <c r="B27" s="47" t="s">
        <v>59</v>
      </c>
      <c r="C27" s="38">
        <v>526400</v>
      </c>
      <c r="D27" s="38">
        <v>0</v>
      </c>
      <c r="E27" s="38">
        <v>0</v>
      </c>
      <c r="F27" s="38">
        <v>0</v>
      </c>
      <c r="G27" s="28">
        <f>SUM(C27:F27)</f>
        <v>526400</v>
      </c>
      <c r="H27" s="31"/>
      <c r="I27" s="33">
        <v>0</v>
      </c>
      <c r="J27" s="33"/>
      <c r="K27" s="33"/>
      <c r="L27" s="33"/>
      <c r="M27" s="33"/>
      <c r="N27" s="22">
        <f>SUM(I27:L27)</f>
        <v>0</v>
      </c>
      <c r="O27" s="31"/>
      <c r="P27" s="45">
        <f>N27+G27</f>
        <v>526400</v>
      </c>
    </row>
    <row r="28" spans="1:16" x14ac:dyDescent="0.2">
      <c r="B28" s="2"/>
      <c r="D28" s="14"/>
      <c r="G28" s="6"/>
      <c r="H28" s="11"/>
      <c r="I28" s="14"/>
      <c r="J28" s="14"/>
      <c r="K28" s="14"/>
      <c r="N28" s="1"/>
      <c r="O28" s="11"/>
      <c r="P28" s="44"/>
    </row>
    <row r="29" spans="1:16" x14ac:dyDescent="0.2">
      <c r="B29" s="2" t="s">
        <v>58</v>
      </c>
      <c r="D29" s="14"/>
      <c r="G29" s="6"/>
      <c r="H29" s="11"/>
      <c r="I29" s="14"/>
      <c r="J29" s="14"/>
      <c r="K29" s="14"/>
      <c r="N29" s="1"/>
      <c r="O29" s="11"/>
      <c r="P29" s="44"/>
    </row>
    <row r="30" spans="1:16" x14ac:dyDescent="0.2">
      <c r="A30">
        <v>209900031</v>
      </c>
      <c r="B30" s="47" t="s">
        <v>137</v>
      </c>
      <c r="C30" s="34">
        <v>0</v>
      </c>
      <c r="D30" s="34">
        <v>0</v>
      </c>
      <c r="E30" s="34">
        <v>0</v>
      </c>
      <c r="F30" s="34">
        <v>0</v>
      </c>
      <c r="G30" s="35">
        <f>SUM(C30:F30)</f>
        <v>0</v>
      </c>
      <c r="H30" s="11"/>
      <c r="I30" s="16">
        <v>0</v>
      </c>
      <c r="J30" s="16"/>
      <c r="K30" s="16"/>
      <c r="L30" s="16"/>
      <c r="M30" s="16"/>
      <c r="N30" s="43">
        <f>SUM(I30:L30)</f>
        <v>0</v>
      </c>
      <c r="O30" s="11"/>
      <c r="P30" s="46">
        <f>N30+G30</f>
        <v>0</v>
      </c>
    </row>
    <row r="31" spans="1:16" x14ac:dyDescent="0.2">
      <c r="C31" s="14">
        <f>SUM(C30:C30)</f>
        <v>0</v>
      </c>
      <c r="D31" s="14">
        <f>SUM(D30:D30)</f>
        <v>0</v>
      </c>
      <c r="E31" s="14">
        <f>SUM(E30:E30)</f>
        <v>0</v>
      </c>
      <c r="F31" s="14">
        <f>SUM(F30:F30)</f>
        <v>0</v>
      </c>
      <c r="G31" s="14">
        <f>SUM(G30:G30)</f>
        <v>0</v>
      </c>
      <c r="H31" s="11"/>
      <c r="I31" s="14">
        <f t="shared" ref="I31:N31" si="0">SUM(I30:I30)</f>
        <v>0</v>
      </c>
      <c r="J31" s="14">
        <f t="shared" si="0"/>
        <v>0</v>
      </c>
      <c r="K31" s="14">
        <f t="shared" si="0"/>
        <v>0</v>
      </c>
      <c r="L31" s="14">
        <f t="shared" si="0"/>
        <v>0</v>
      </c>
      <c r="M31" s="14">
        <f t="shared" si="0"/>
        <v>0</v>
      </c>
      <c r="N31" s="14">
        <f t="shared" si="0"/>
        <v>0</v>
      </c>
      <c r="O31" s="11"/>
      <c r="P31" s="14">
        <f>SUM(P30:P30)</f>
        <v>0</v>
      </c>
    </row>
    <row r="32" spans="1:16" x14ac:dyDescent="0.2">
      <c r="C32" s="14"/>
      <c r="D32" s="14"/>
      <c r="F32" s="14"/>
      <c r="G32" s="14"/>
      <c r="H32" s="11"/>
      <c r="N32" s="1"/>
      <c r="O32" s="11"/>
      <c r="P32" s="44"/>
    </row>
    <row r="33" spans="1:16" s="2" customFormat="1" x14ac:dyDescent="0.2">
      <c r="B33" s="27" t="s">
        <v>62</v>
      </c>
      <c r="C33" s="9">
        <f>C27+C31</f>
        <v>526400</v>
      </c>
      <c r="D33" s="9">
        <f>D27+D31</f>
        <v>0</v>
      </c>
      <c r="E33" s="9">
        <f>E27+E31</f>
        <v>0</v>
      </c>
      <c r="F33" s="9">
        <f>F27+F31</f>
        <v>0</v>
      </c>
      <c r="G33" s="9">
        <f>G27+G31</f>
        <v>526400</v>
      </c>
      <c r="H33" s="23"/>
      <c r="I33" s="1"/>
      <c r="J33" s="1"/>
      <c r="K33" s="1"/>
      <c r="L33" s="1"/>
      <c r="M33" s="1"/>
      <c r="N33" s="1">
        <f>SUM(I33:L34)</f>
        <v>0</v>
      </c>
      <c r="O33" s="23"/>
      <c r="P33" s="9">
        <f>P27+P31</f>
        <v>526400</v>
      </c>
    </row>
    <row r="34" spans="1:16" x14ac:dyDescent="0.2">
      <c r="C34" s="14"/>
      <c r="D34" s="15"/>
      <c r="F34" s="14"/>
      <c r="G34" s="6"/>
      <c r="H34" s="11"/>
      <c r="N34" s="1"/>
      <c r="O34" s="11"/>
      <c r="P34" s="6"/>
    </row>
    <row r="35" spans="1:16" x14ac:dyDescent="0.2">
      <c r="B35" s="2" t="s">
        <v>29</v>
      </c>
      <c r="C35" s="14"/>
      <c r="D35" s="15"/>
      <c r="F35" s="14"/>
      <c r="G35" s="6"/>
      <c r="H35" s="11"/>
      <c r="N35" s="1"/>
      <c r="O35" s="11"/>
      <c r="P35" s="6"/>
    </row>
    <row r="36" spans="1:16" hidden="1" x14ac:dyDescent="0.2">
      <c r="B36" s="2" t="s">
        <v>38</v>
      </c>
      <c r="C36" s="14"/>
      <c r="D36" s="37"/>
      <c r="F36" s="14"/>
      <c r="G36" s="6"/>
      <c r="H36" s="11"/>
      <c r="N36" s="1"/>
      <c r="O36" s="11"/>
      <c r="P36" s="6"/>
    </row>
    <row r="37" spans="1:16" hidden="1" x14ac:dyDescent="0.2">
      <c r="A37" t="s">
        <v>46</v>
      </c>
      <c r="B37" s="47" t="s">
        <v>59</v>
      </c>
      <c r="C37" s="14"/>
      <c r="D37" s="37">
        <v>0</v>
      </c>
      <c r="F37" s="14"/>
      <c r="G37" s="28">
        <f>SUM(C37:F37)</f>
        <v>0</v>
      </c>
      <c r="H37" s="11"/>
      <c r="N37" s="29">
        <f>SUM(I37:L38)</f>
        <v>0</v>
      </c>
      <c r="O37" s="11"/>
      <c r="P37" s="28">
        <f>G37+N37</f>
        <v>0</v>
      </c>
    </row>
    <row r="38" spans="1:16" hidden="1" x14ac:dyDescent="0.2">
      <c r="B38" s="2"/>
      <c r="C38" s="14"/>
      <c r="D38" s="15"/>
      <c r="F38" s="14"/>
      <c r="G38" s="6"/>
      <c r="H38" s="11"/>
      <c r="N38" s="1"/>
      <c r="O38" s="11"/>
      <c r="P38" s="6">
        <f>G38+N38</f>
        <v>0</v>
      </c>
    </row>
    <row r="39" spans="1:16" x14ac:dyDescent="0.2">
      <c r="B39" s="2" t="s">
        <v>138</v>
      </c>
      <c r="C39" s="14"/>
      <c r="D39" s="15"/>
      <c r="F39" s="14"/>
      <c r="G39" s="6"/>
      <c r="H39" s="11"/>
      <c r="N39" s="1"/>
      <c r="O39" s="11"/>
      <c r="P39" s="6">
        <f>G39+N39</f>
        <v>0</v>
      </c>
    </row>
    <row r="40" spans="1:16" hidden="1" x14ac:dyDescent="0.2">
      <c r="B40" t="s">
        <v>33</v>
      </c>
      <c r="C40" s="14"/>
      <c r="D40" s="15"/>
      <c r="F40" s="14"/>
      <c r="G40" s="28">
        <f>SUM(C40:F40)</f>
        <v>0</v>
      </c>
      <c r="H40" s="11"/>
      <c r="J40" s="14"/>
      <c r="N40" s="29">
        <f>SUM(I40:L41)</f>
        <v>0</v>
      </c>
      <c r="O40" s="11"/>
      <c r="P40" s="28">
        <f>G40+N40</f>
        <v>0</v>
      </c>
    </row>
    <row r="41" spans="1:16" hidden="1" x14ac:dyDescent="0.2">
      <c r="B41" s="32" t="s">
        <v>50</v>
      </c>
      <c r="C41" s="14"/>
      <c r="D41" s="15"/>
      <c r="F41" s="14"/>
      <c r="G41" s="28"/>
      <c r="H41" s="11"/>
      <c r="M41" s="14"/>
      <c r="N41" s="29">
        <f>SUM(I41:M41)</f>
        <v>0</v>
      </c>
      <c r="O41" s="11"/>
      <c r="P41" s="28">
        <f>G41+N41</f>
        <v>0</v>
      </c>
    </row>
    <row r="42" spans="1:16" x14ac:dyDescent="0.2">
      <c r="A42" s="14"/>
      <c r="B42" s="5" t="s">
        <v>31</v>
      </c>
      <c r="C42" s="14"/>
      <c r="D42" s="14">
        <v>2059200</v>
      </c>
      <c r="G42" s="28">
        <f t="shared" ref="G42:G46" si="1">SUM(C42:F42)</f>
        <v>2059200</v>
      </c>
      <c r="H42" s="11"/>
      <c r="I42" s="14"/>
      <c r="J42" s="14"/>
      <c r="K42" s="14"/>
      <c r="L42" s="14"/>
      <c r="M42" s="14"/>
      <c r="N42" s="29">
        <f>SUM(I42:L42)</f>
        <v>0</v>
      </c>
      <c r="O42" s="11"/>
      <c r="P42" s="28">
        <f>N42+G42</f>
        <v>2059200</v>
      </c>
    </row>
    <row r="43" spans="1:16" x14ac:dyDescent="0.2">
      <c r="A43" s="14"/>
      <c r="B43" s="5" t="s">
        <v>51</v>
      </c>
      <c r="C43" s="14"/>
      <c r="D43" s="14">
        <v>77100</v>
      </c>
      <c r="G43" s="28">
        <f t="shared" si="1"/>
        <v>77100</v>
      </c>
      <c r="H43" s="11"/>
      <c r="I43" s="14"/>
      <c r="J43" s="14"/>
      <c r="K43" s="14"/>
      <c r="L43" s="14"/>
      <c r="M43" s="14"/>
      <c r="N43" s="29">
        <f>SUM(I43:L43)</f>
        <v>0</v>
      </c>
      <c r="O43" s="11"/>
      <c r="P43" s="28">
        <f t="shared" ref="P43:P77" si="2">N43+G43</f>
        <v>77100</v>
      </c>
    </row>
    <row r="44" spans="1:16" x14ac:dyDescent="0.2">
      <c r="A44" s="14"/>
      <c r="B44" s="48" t="s">
        <v>87</v>
      </c>
      <c r="C44" s="14"/>
      <c r="D44" s="14">
        <v>389300</v>
      </c>
      <c r="G44" s="28">
        <f t="shared" si="1"/>
        <v>389300</v>
      </c>
      <c r="H44" s="11"/>
      <c r="I44" s="14"/>
      <c r="J44" s="14"/>
      <c r="K44" s="14"/>
      <c r="L44" s="14"/>
      <c r="M44" s="14"/>
      <c r="N44" s="29">
        <f>SUM(I44:L44)</f>
        <v>0</v>
      </c>
      <c r="O44" s="11"/>
      <c r="P44" s="28">
        <f t="shared" si="2"/>
        <v>389300</v>
      </c>
    </row>
    <row r="45" spans="1:16" x14ac:dyDescent="0.2">
      <c r="A45" s="38"/>
      <c r="B45" s="48" t="s">
        <v>89</v>
      </c>
      <c r="C45" s="38"/>
      <c r="D45" s="38">
        <v>1899600</v>
      </c>
      <c r="E45" s="38"/>
      <c r="F45" s="33"/>
      <c r="G45" s="28">
        <f t="shared" si="1"/>
        <v>1899600</v>
      </c>
      <c r="H45" s="31"/>
      <c r="I45" s="38"/>
      <c r="J45" s="38"/>
      <c r="K45" s="38"/>
      <c r="L45" s="38"/>
      <c r="M45" s="38"/>
      <c r="N45" s="29">
        <f>SUM(I45:L45)</f>
        <v>0</v>
      </c>
      <c r="O45" s="31"/>
      <c r="P45" s="28">
        <f t="shared" si="2"/>
        <v>1899600</v>
      </c>
    </row>
    <row r="46" spans="1:16" x14ac:dyDescent="0.2">
      <c r="A46" s="38"/>
      <c r="B46" s="48" t="s">
        <v>90</v>
      </c>
      <c r="C46" s="34"/>
      <c r="D46" s="34">
        <v>476500</v>
      </c>
      <c r="E46" s="34"/>
      <c r="F46" s="16"/>
      <c r="G46" s="35">
        <f t="shared" si="1"/>
        <v>476500</v>
      </c>
      <c r="H46" s="63"/>
      <c r="I46" s="34"/>
      <c r="J46" s="34"/>
      <c r="K46" s="34"/>
      <c r="L46" s="34"/>
      <c r="M46" s="34"/>
      <c r="N46" s="35">
        <f>SUM(I46:L46)</f>
        <v>0</v>
      </c>
      <c r="O46" s="63"/>
      <c r="P46" s="35">
        <f t="shared" si="2"/>
        <v>476500</v>
      </c>
    </row>
    <row r="47" spans="1:16" x14ac:dyDescent="0.2">
      <c r="B47" s="5"/>
      <c r="C47" s="14">
        <f>SUM(C40:C45)</f>
        <v>0</v>
      </c>
      <c r="D47" s="14">
        <f>SUM(D40:D46)</f>
        <v>4901700</v>
      </c>
      <c r="E47" s="14">
        <f>SUM(E40:E46)</f>
        <v>0</v>
      </c>
      <c r="F47" s="14">
        <f>SUM(F40:F46)</f>
        <v>0</v>
      </c>
      <c r="G47" s="14">
        <f>SUM(G40:G46)</f>
        <v>4901700</v>
      </c>
      <c r="H47" s="40"/>
      <c r="I47" s="14">
        <f t="shared" ref="I47:N47" si="3">SUM(I40:I45)</f>
        <v>0</v>
      </c>
      <c r="J47" s="14">
        <f t="shared" si="3"/>
        <v>0</v>
      </c>
      <c r="K47" s="14">
        <f t="shared" si="3"/>
        <v>0</v>
      </c>
      <c r="L47" s="14">
        <f t="shared" si="3"/>
        <v>0</v>
      </c>
      <c r="M47" s="14">
        <f t="shared" si="3"/>
        <v>0</v>
      </c>
      <c r="N47" s="14">
        <f t="shared" si="3"/>
        <v>0</v>
      </c>
      <c r="O47" s="40"/>
      <c r="P47" s="14">
        <f>SUM(P40:P46)</f>
        <v>4901700</v>
      </c>
    </row>
    <row r="48" spans="1:16" x14ac:dyDescent="0.2">
      <c r="B48" s="5"/>
      <c r="C48" s="14"/>
      <c r="D48" s="14"/>
      <c r="G48" s="28"/>
      <c r="H48" s="11"/>
      <c r="I48" s="14"/>
      <c r="J48" s="14"/>
      <c r="K48" s="14"/>
      <c r="L48" s="14"/>
      <c r="M48" s="14"/>
      <c r="N48" s="29"/>
      <c r="O48" s="11"/>
      <c r="P48" s="28"/>
    </row>
    <row r="49" spans="1:16" x14ac:dyDescent="0.2">
      <c r="B49" s="2" t="s">
        <v>139</v>
      </c>
      <c r="C49" s="14"/>
      <c r="D49" s="15"/>
      <c r="F49" s="14"/>
      <c r="G49" s="6"/>
      <c r="H49" s="11"/>
      <c r="N49" s="1"/>
      <c r="O49" s="11"/>
      <c r="P49" s="6">
        <f>G49+N49</f>
        <v>0</v>
      </c>
    </row>
    <row r="50" spans="1:16" hidden="1" x14ac:dyDescent="0.2">
      <c r="B50" t="s">
        <v>33</v>
      </c>
      <c r="C50" s="14"/>
      <c r="D50" s="15"/>
      <c r="F50" s="14"/>
      <c r="G50" s="28">
        <f>SUM(C50:F50)</f>
        <v>0</v>
      </c>
      <c r="H50" s="11"/>
      <c r="J50" s="14"/>
      <c r="N50" s="29">
        <f>SUM(I50:L51)</f>
        <v>0</v>
      </c>
      <c r="O50" s="11"/>
      <c r="P50" s="28">
        <f>G50+N50</f>
        <v>0</v>
      </c>
    </row>
    <row r="51" spans="1:16" hidden="1" x14ac:dyDescent="0.2">
      <c r="B51" s="32" t="s">
        <v>50</v>
      </c>
      <c r="C51" s="14"/>
      <c r="D51" s="15"/>
      <c r="F51" s="14"/>
      <c r="G51" s="28"/>
      <c r="H51" s="11"/>
      <c r="M51" s="14"/>
      <c r="N51" s="29">
        <f>SUM(I51:M51)</f>
        <v>0</v>
      </c>
      <c r="O51" s="11"/>
      <c r="P51" s="28">
        <f>G51+N51</f>
        <v>0</v>
      </c>
    </row>
    <row r="52" spans="1:16" x14ac:dyDescent="0.2">
      <c r="A52" s="14"/>
      <c r="B52" s="5" t="s">
        <v>51</v>
      </c>
      <c r="C52" s="14"/>
      <c r="D52" s="14">
        <v>36800</v>
      </c>
      <c r="G52" s="28">
        <f>SUM(C52:F52)</f>
        <v>36800</v>
      </c>
      <c r="H52" s="11"/>
      <c r="I52" s="14"/>
      <c r="J52" s="14"/>
      <c r="K52" s="14"/>
      <c r="L52" s="14"/>
      <c r="M52" s="14"/>
      <c r="N52" s="29">
        <f>SUM(I52:L52)</f>
        <v>0</v>
      </c>
      <c r="O52" s="11"/>
      <c r="P52" s="28">
        <f>N52+G52</f>
        <v>36800</v>
      </c>
    </row>
    <row r="53" spans="1:16" x14ac:dyDescent="0.2">
      <c r="A53" s="14"/>
      <c r="B53" s="48" t="s">
        <v>140</v>
      </c>
      <c r="C53" s="14"/>
      <c r="D53" s="14">
        <v>516800</v>
      </c>
      <c r="G53" s="28">
        <f>SUM(C53:F53)</f>
        <v>516800</v>
      </c>
      <c r="H53" s="11"/>
      <c r="I53" s="14"/>
      <c r="J53" s="14"/>
      <c r="K53" s="14"/>
      <c r="L53" s="14"/>
      <c r="M53" s="14"/>
      <c r="N53" s="29">
        <f>SUM(I53:L53)</f>
        <v>0</v>
      </c>
      <c r="O53" s="11"/>
      <c r="P53" s="28">
        <f>N53+G53</f>
        <v>516800</v>
      </c>
    </row>
    <row r="54" spans="1:16" x14ac:dyDescent="0.2">
      <c r="A54" s="14"/>
      <c r="B54" s="48" t="s">
        <v>141</v>
      </c>
      <c r="C54" s="14"/>
      <c r="D54" s="14">
        <v>408500</v>
      </c>
      <c r="G54" s="28">
        <f>SUM(C54:F54)</f>
        <v>408500</v>
      </c>
      <c r="H54" s="11"/>
      <c r="I54" s="14"/>
      <c r="J54" s="14"/>
      <c r="K54" s="14"/>
      <c r="L54" s="14"/>
      <c r="M54" s="14"/>
      <c r="N54" s="29">
        <f>SUM(I54:L54)</f>
        <v>0</v>
      </c>
      <c r="O54" s="11"/>
      <c r="P54" s="28">
        <f>N54+G54</f>
        <v>408500</v>
      </c>
    </row>
    <row r="55" spans="1:16" x14ac:dyDescent="0.2">
      <c r="A55" s="38"/>
      <c r="B55" s="48" t="s">
        <v>142</v>
      </c>
      <c r="C55" s="34"/>
      <c r="D55" s="34">
        <v>623000</v>
      </c>
      <c r="E55" s="34"/>
      <c r="F55" s="16"/>
      <c r="G55" s="35">
        <f>SUM(C55:F55)</f>
        <v>623000</v>
      </c>
      <c r="H55" s="31"/>
      <c r="I55" s="34"/>
      <c r="J55" s="34"/>
      <c r="K55" s="34"/>
      <c r="L55" s="34"/>
      <c r="M55" s="34"/>
      <c r="N55" s="35">
        <f>SUM(I55:L55)</f>
        <v>0</v>
      </c>
      <c r="O55" s="31"/>
      <c r="P55" s="35">
        <f>N55+G55</f>
        <v>623000</v>
      </c>
    </row>
    <row r="56" spans="1:16" x14ac:dyDescent="0.2">
      <c r="B56" s="5"/>
      <c r="C56" s="14">
        <f>SUM(C50:C55)</f>
        <v>0</v>
      </c>
      <c r="D56" s="14">
        <f>SUM(D50:D55)</f>
        <v>1585100</v>
      </c>
      <c r="E56" s="14">
        <f>SUM(E50:E55)</f>
        <v>0</v>
      </c>
      <c r="F56" s="14">
        <f>SUM(F50:F55)</f>
        <v>0</v>
      </c>
      <c r="G56" s="14">
        <f>SUM(G50:G55)</f>
        <v>1585100</v>
      </c>
      <c r="H56" s="40"/>
      <c r="I56" s="14">
        <f t="shared" ref="I56:N56" si="4">SUM(I50:I55)</f>
        <v>0</v>
      </c>
      <c r="J56" s="14">
        <f t="shared" si="4"/>
        <v>0</v>
      </c>
      <c r="K56" s="14">
        <f t="shared" si="4"/>
        <v>0</v>
      </c>
      <c r="L56" s="14">
        <f t="shared" si="4"/>
        <v>0</v>
      </c>
      <c r="M56" s="14">
        <f t="shared" si="4"/>
        <v>0</v>
      </c>
      <c r="N56" s="14">
        <f t="shared" si="4"/>
        <v>0</v>
      </c>
      <c r="O56" s="40"/>
      <c r="P56" s="14">
        <f>SUM(P50:P55)</f>
        <v>1585100</v>
      </c>
    </row>
    <row r="57" spans="1:16" x14ac:dyDescent="0.2">
      <c r="B57" s="2" t="s">
        <v>30</v>
      </c>
      <c r="C57" s="14"/>
      <c r="D57" s="14"/>
      <c r="G57" s="28"/>
      <c r="H57" s="11"/>
      <c r="I57" s="14"/>
      <c r="J57" s="14"/>
      <c r="K57" s="14"/>
      <c r="L57" s="14"/>
      <c r="M57" s="14"/>
      <c r="N57" s="29"/>
      <c r="O57" s="11"/>
      <c r="P57" s="28"/>
    </row>
    <row r="58" spans="1:16" x14ac:dyDescent="0.2">
      <c r="B58" s="47"/>
      <c r="C58" s="14"/>
      <c r="D58" s="14"/>
      <c r="G58" s="28"/>
      <c r="H58" s="11"/>
      <c r="I58" s="14"/>
      <c r="J58" s="14"/>
      <c r="K58" s="14"/>
      <c r="L58" s="14"/>
      <c r="M58" s="14"/>
      <c r="N58" s="29">
        <f>SUM(I58:L58)</f>
        <v>0</v>
      </c>
      <c r="O58" s="11"/>
      <c r="P58" s="28">
        <f t="shared" si="2"/>
        <v>0</v>
      </c>
    </row>
    <row r="59" spans="1:16" x14ac:dyDescent="0.2">
      <c r="A59" s="47" t="s">
        <v>144</v>
      </c>
      <c r="B59" s="47" t="s">
        <v>153</v>
      </c>
      <c r="C59" s="14"/>
      <c r="D59" s="14">
        <v>100000</v>
      </c>
      <c r="F59" s="14"/>
      <c r="G59" s="28">
        <f t="shared" ref="G59:G77" si="5">SUM(C59:F59)</f>
        <v>100000</v>
      </c>
      <c r="H59" s="11"/>
      <c r="N59" s="29">
        <f>SUM(I59:L59)</f>
        <v>0</v>
      </c>
      <c r="O59" s="11"/>
      <c r="P59" s="28">
        <f t="shared" si="2"/>
        <v>100000</v>
      </c>
    </row>
    <row r="60" spans="1:16" x14ac:dyDescent="0.2">
      <c r="A60" s="47" t="s">
        <v>145</v>
      </c>
      <c r="B60" s="47" t="s">
        <v>154</v>
      </c>
      <c r="C60" s="14"/>
      <c r="D60" s="14">
        <v>650400</v>
      </c>
      <c r="F60" s="14"/>
      <c r="G60" s="28">
        <f t="shared" si="5"/>
        <v>650400</v>
      </c>
      <c r="H60" s="11"/>
      <c r="N60" s="29"/>
      <c r="O60" s="11"/>
      <c r="P60" s="28">
        <f t="shared" si="2"/>
        <v>650400</v>
      </c>
    </row>
    <row r="61" spans="1:16" x14ac:dyDescent="0.2">
      <c r="A61" s="47" t="s">
        <v>146</v>
      </c>
      <c r="B61" s="47" t="s">
        <v>155</v>
      </c>
      <c r="C61" s="14"/>
      <c r="D61" s="14">
        <v>50000</v>
      </c>
      <c r="F61" s="14"/>
      <c r="G61" s="28">
        <f t="shared" si="5"/>
        <v>50000</v>
      </c>
      <c r="H61" s="11"/>
      <c r="N61" s="29"/>
      <c r="O61" s="11"/>
      <c r="P61" s="28">
        <f t="shared" si="2"/>
        <v>50000</v>
      </c>
    </row>
    <row r="62" spans="1:16" x14ac:dyDescent="0.2">
      <c r="A62" s="47" t="s">
        <v>147</v>
      </c>
      <c r="B62" s="47" t="s">
        <v>156</v>
      </c>
      <c r="C62" s="14"/>
      <c r="D62" s="14">
        <v>1234900</v>
      </c>
      <c r="G62" s="28">
        <f t="shared" si="5"/>
        <v>1234900</v>
      </c>
      <c r="H62" s="11"/>
      <c r="I62" s="14">
        <v>0</v>
      </c>
      <c r="J62" s="14"/>
      <c r="K62" s="14"/>
      <c r="L62" s="14"/>
      <c r="M62" s="14"/>
      <c r="N62" s="29">
        <f>SUM(I62:L62)</f>
        <v>0</v>
      </c>
      <c r="O62" s="11"/>
      <c r="P62" s="28">
        <f t="shared" si="2"/>
        <v>1234900</v>
      </c>
    </row>
    <row r="63" spans="1:16" x14ac:dyDescent="0.2">
      <c r="A63" s="47" t="s">
        <v>148</v>
      </c>
      <c r="B63" s="47" t="s">
        <v>157</v>
      </c>
      <c r="C63" s="14"/>
      <c r="D63" s="71">
        <v>3300</v>
      </c>
      <c r="G63" s="28">
        <f t="shared" si="5"/>
        <v>3300</v>
      </c>
      <c r="H63" s="11"/>
      <c r="I63" s="14"/>
      <c r="J63" s="14"/>
      <c r="K63" s="14"/>
      <c r="L63" s="14"/>
      <c r="M63" s="14"/>
      <c r="N63" s="29"/>
      <c r="O63" s="11"/>
      <c r="P63" s="28">
        <f t="shared" si="2"/>
        <v>3300</v>
      </c>
    </row>
    <row r="64" spans="1:16" x14ac:dyDescent="0.2">
      <c r="A64" s="47" t="s">
        <v>149</v>
      </c>
      <c r="B64" s="47" t="s">
        <v>158</v>
      </c>
      <c r="C64" s="14"/>
      <c r="D64" s="71">
        <v>966200</v>
      </c>
      <c r="G64" s="28">
        <f t="shared" si="5"/>
        <v>966200</v>
      </c>
      <c r="H64" s="11"/>
      <c r="I64" s="14"/>
      <c r="J64" s="14"/>
      <c r="K64" s="14"/>
      <c r="L64" s="14"/>
      <c r="M64" s="14"/>
      <c r="N64" s="29"/>
      <c r="O64" s="11"/>
      <c r="P64" s="28">
        <f t="shared" si="2"/>
        <v>966200</v>
      </c>
    </row>
    <row r="65" spans="1:16" x14ac:dyDescent="0.2">
      <c r="A65" s="47" t="s">
        <v>150</v>
      </c>
      <c r="B65" s="47" t="s">
        <v>159</v>
      </c>
      <c r="C65" s="14"/>
      <c r="D65" s="71">
        <v>575200</v>
      </c>
      <c r="G65" s="28">
        <f t="shared" si="5"/>
        <v>575200</v>
      </c>
      <c r="H65" s="11"/>
      <c r="I65" s="14"/>
      <c r="J65" s="14"/>
      <c r="K65" s="14"/>
      <c r="L65" s="14"/>
      <c r="M65" s="14"/>
      <c r="N65" s="29"/>
      <c r="O65" s="11"/>
      <c r="P65" s="28">
        <f t="shared" si="2"/>
        <v>575200</v>
      </c>
    </row>
    <row r="66" spans="1:16" x14ac:dyDescent="0.2">
      <c r="A66" s="47" t="s">
        <v>151</v>
      </c>
      <c r="B66" s="47" t="s">
        <v>160</v>
      </c>
      <c r="C66" s="14"/>
      <c r="D66" s="71">
        <v>50000</v>
      </c>
      <c r="G66" s="28">
        <f t="shared" si="5"/>
        <v>50000</v>
      </c>
      <c r="H66" s="11"/>
      <c r="I66" s="14"/>
      <c r="J66" s="14"/>
      <c r="K66" s="14"/>
      <c r="L66" s="14"/>
      <c r="M66" s="14"/>
      <c r="N66" s="29"/>
      <c r="O66" s="11"/>
      <c r="P66" s="28">
        <f t="shared" si="2"/>
        <v>50000</v>
      </c>
    </row>
    <row r="67" spans="1:16" x14ac:dyDescent="0.2">
      <c r="A67" s="47" t="s">
        <v>152</v>
      </c>
      <c r="B67" s="47" t="s">
        <v>161</v>
      </c>
      <c r="C67" s="14"/>
      <c r="D67" s="14">
        <v>40200</v>
      </c>
      <c r="G67" s="28">
        <f t="shared" si="5"/>
        <v>40200</v>
      </c>
      <c r="H67" s="11"/>
      <c r="I67" s="14"/>
      <c r="J67" s="14"/>
      <c r="K67" s="14"/>
      <c r="L67" s="14"/>
      <c r="M67" s="14"/>
      <c r="N67" s="29"/>
      <c r="O67" s="11"/>
      <c r="P67" s="28">
        <f t="shared" si="2"/>
        <v>40200</v>
      </c>
    </row>
    <row r="68" spans="1:16" x14ac:dyDescent="0.2">
      <c r="A68" s="47"/>
      <c r="B68" s="47"/>
      <c r="C68" s="14"/>
      <c r="D68" s="14"/>
      <c r="G68" s="28">
        <f t="shared" si="5"/>
        <v>0</v>
      </c>
      <c r="H68" s="11"/>
      <c r="I68" s="14"/>
      <c r="J68" s="14"/>
      <c r="K68" s="14"/>
      <c r="L68" s="14"/>
      <c r="M68" s="14"/>
      <c r="N68" s="29"/>
      <c r="O68" s="11"/>
      <c r="P68" s="28">
        <f t="shared" si="2"/>
        <v>0</v>
      </c>
    </row>
    <row r="69" spans="1:16" x14ac:dyDescent="0.2">
      <c r="A69" s="47"/>
      <c r="B69" s="47"/>
      <c r="C69" s="14"/>
      <c r="D69" s="14"/>
      <c r="G69" s="28">
        <f t="shared" si="5"/>
        <v>0</v>
      </c>
      <c r="H69" s="11"/>
      <c r="I69" s="14"/>
      <c r="J69" s="14"/>
      <c r="K69" s="14"/>
      <c r="L69" s="14"/>
      <c r="M69" s="14"/>
      <c r="N69" s="29"/>
      <c r="O69" s="11"/>
      <c r="P69" s="28">
        <f t="shared" si="2"/>
        <v>0</v>
      </c>
    </row>
    <row r="70" spans="1:16" x14ac:dyDescent="0.2">
      <c r="A70" s="47"/>
      <c r="B70" s="47"/>
      <c r="C70" s="14"/>
      <c r="D70" s="14"/>
      <c r="G70" s="28">
        <f t="shared" si="5"/>
        <v>0</v>
      </c>
      <c r="H70" s="11"/>
      <c r="I70" s="14"/>
      <c r="J70" s="14"/>
      <c r="K70" s="14"/>
      <c r="L70" s="14"/>
      <c r="M70" s="14"/>
      <c r="N70" s="29"/>
      <c r="O70" s="11"/>
      <c r="P70" s="28">
        <f t="shared" si="2"/>
        <v>0</v>
      </c>
    </row>
    <row r="71" spans="1:16" x14ac:dyDescent="0.2">
      <c r="A71" s="47"/>
      <c r="B71" s="47"/>
      <c r="C71" s="14"/>
      <c r="D71" s="14"/>
      <c r="G71" s="28">
        <f t="shared" si="5"/>
        <v>0</v>
      </c>
      <c r="H71" s="11"/>
      <c r="I71" s="14"/>
      <c r="J71" s="14"/>
      <c r="K71" s="14"/>
      <c r="L71" s="14"/>
      <c r="M71" s="14"/>
      <c r="N71" s="29"/>
      <c r="O71" s="11"/>
      <c r="P71" s="28">
        <f t="shared" si="2"/>
        <v>0</v>
      </c>
    </row>
    <row r="72" spans="1:16" x14ac:dyDescent="0.2">
      <c r="A72" s="47"/>
      <c r="B72" s="47"/>
      <c r="C72" s="14"/>
      <c r="D72" s="14"/>
      <c r="G72" s="28">
        <f t="shared" si="5"/>
        <v>0</v>
      </c>
      <c r="H72" s="11"/>
      <c r="I72" s="14"/>
      <c r="J72" s="14"/>
      <c r="K72" s="14"/>
      <c r="L72" s="14"/>
      <c r="M72" s="14"/>
      <c r="N72" s="29"/>
      <c r="O72" s="11"/>
      <c r="P72" s="28">
        <f t="shared" si="2"/>
        <v>0</v>
      </c>
    </row>
    <row r="73" spans="1:16" hidden="1" x14ac:dyDescent="0.2">
      <c r="A73" s="47" t="s">
        <v>134</v>
      </c>
      <c r="B73" s="47"/>
      <c r="C73" s="14"/>
      <c r="D73" s="14">
        <v>0</v>
      </c>
      <c r="G73" s="28">
        <f t="shared" si="5"/>
        <v>0</v>
      </c>
      <c r="H73" s="11"/>
      <c r="I73" s="14"/>
      <c r="J73" s="14"/>
      <c r="K73" s="14"/>
      <c r="L73" s="14"/>
      <c r="M73" s="14"/>
      <c r="N73" s="29"/>
      <c r="O73" s="11"/>
      <c r="P73" s="28">
        <f>N73+G73</f>
        <v>0</v>
      </c>
    </row>
    <row r="74" spans="1:16" hidden="1" x14ac:dyDescent="0.2">
      <c r="A74" s="47" t="s">
        <v>94</v>
      </c>
      <c r="B74" s="47"/>
      <c r="D74" s="14"/>
      <c r="G74" s="28">
        <f t="shared" si="5"/>
        <v>0</v>
      </c>
      <c r="H74" s="11"/>
      <c r="N74" s="29">
        <f>SUM(I74:L74)</f>
        <v>0</v>
      </c>
      <c r="O74" s="11"/>
      <c r="P74" s="28">
        <f>N74+G74</f>
        <v>0</v>
      </c>
    </row>
    <row r="75" spans="1:16" hidden="1" x14ac:dyDescent="0.2">
      <c r="A75" s="47" t="s">
        <v>95</v>
      </c>
      <c r="B75" s="47"/>
      <c r="D75" s="14"/>
      <c r="G75" s="28">
        <f t="shared" si="5"/>
        <v>0</v>
      </c>
      <c r="H75" s="11"/>
      <c r="N75" s="29">
        <f>SUM(I75:L75)</f>
        <v>0</v>
      </c>
      <c r="O75" s="11"/>
      <c r="P75" s="28">
        <f>N75+G75</f>
        <v>0</v>
      </c>
    </row>
    <row r="76" spans="1:16" hidden="1" x14ac:dyDescent="0.2">
      <c r="A76" s="47" t="s">
        <v>132</v>
      </c>
      <c r="B76" s="47"/>
      <c r="D76" s="14"/>
      <c r="G76" s="28">
        <f t="shared" si="5"/>
        <v>0</v>
      </c>
      <c r="H76" s="11"/>
      <c r="N76" s="29"/>
      <c r="O76" s="11"/>
      <c r="P76" s="28">
        <f>N76+G76</f>
        <v>0</v>
      </c>
    </row>
    <row r="77" spans="1:16" hidden="1" x14ac:dyDescent="0.2">
      <c r="A77" s="47" t="s">
        <v>112</v>
      </c>
      <c r="B77" s="47"/>
      <c r="C77" s="14"/>
      <c r="D77" s="15"/>
      <c r="G77" s="28">
        <f t="shared" si="5"/>
        <v>0</v>
      </c>
      <c r="H77" s="11"/>
      <c r="N77" s="29">
        <f>SUM(I77:L77)</f>
        <v>0</v>
      </c>
      <c r="O77" s="11"/>
      <c r="P77" s="28">
        <f t="shared" si="2"/>
        <v>0</v>
      </c>
    </row>
    <row r="78" spans="1:16" x14ac:dyDescent="0.2">
      <c r="B78" s="4"/>
      <c r="C78" s="24">
        <f>SUM(C59:C77)</f>
        <v>0</v>
      </c>
      <c r="D78" s="49">
        <f>SUM(D59:D77)</f>
        <v>3670200</v>
      </c>
      <c r="E78" s="49">
        <f>SUM(E59:E77)</f>
        <v>0</v>
      </c>
      <c r="F78" s="24">
        <f>SUM(F59:F77)</f>
        <v>0</v>
      </c>
      <c r="G78" s="24">
        <f>SUM(G59:G77)</f>
        <v>3670200</v>
      </c>
      <c r="H78" s="11"/>
      <c r="I78" s="24">
        <f>SUM(I58:M77)</f>
        <v>0</v>
      </c>
      <c r="J78" s="24">
        <f>SUM(J59:J77)</f>
        <v>0</v>
      </c>
      <c r="K78" s="24">
        <f>SUM(K59:K77)</f>
        <v>0</v>
      </c>
      <c r="L78" s="24">
        <f>SUM(L59:L77)</f>
        <v>0</v>
      </c>
      <c r="M78" s="24">
        <f>SUM(M59:M77)</f>
        <v>0</v>
      </c>
      <c r="N78" s="24">
        <f>SUM(N58:N77)</f>
        <v>0</v>
      </c>
      <c r="O78" s="11"/>
      <c r="P78" s="41">
        <f>SUM(P58:R77)</f>
        <v>3670200</v>
      </c>
    </row>
    <row r="79" spans="1:16" x14ac:dyDescent="0.2">
      <c r="B79" s="4"/>
      <c r="D79" s="14"/>
      <c r="G79" s="6"/>
      <c r="H79" s="11"/>
      <c r="I79" s="14"/>
      <c r="J79" s="14"/>
      <c r="K79" s="14"/>
      <c r="L79" s="14"/>
      <c r="M79" s="14"/>
      <c r="N79" s="1"/>
      <c r="O79" s="11"/>
      <c r="P79" s="6"/>
    </row>
    <row r="80" spans="1:16" x14ac:dyDescent="0.2">
      <c r="B80" s="27" t="s">
        <v>58</v>
      </c>
      <c r="D80" s="14"/>
      <c r="E80" s="15"/>
      <c r="G80" s="6"/>
      <c r="H80" s="11"/>
      <c r="I80" s="14"/>
      <c r="J80" s="14"/>
      <c r="K80" s="14"/>
      <c r="L80" s="14"/>
      <c r="M80" s="14"/>
      <c r="N80" s="1"/>
      <c r="O80" s="11"/>
      <c r="P80" s="6"/>
    </row>
    <row r="81" spans="1:17" x14ac:dyDescent="0.2">
      <c r="A81" s="47"/>
      <c r="B81" s="47" t="s">
        <v>100</v>
      </c>
      <c r="C81" s="34"/>
      <c r="D81" s="34">
        <v>1719800</v>
      </c>
      <c r="E81" s="34"/>
      <c r="F81" s="34"/>
      <c r="G81" s="35">
        <f>SUM(C81:F81)</f>
        <v>1719800</v>
      </c>
      <c r="H81" s="11"/>
      <c r="I81" s="16"/>
      <c r="J81" s="16"/>
      <c r="K81" s="16"/>
      <c r="L81" s="16"/>
      <c r="M81" s="16"/>
      <c r="N81" s="35">
        <f>SUM(I81:L81)</f>
        <v>0</v>
      </c>
      <c r="O81" s="30"/>
      <c r="P81" s="35">
        <f>N81+G81</f>
        <v>1719800</v>
      </c>
    </row>
    <row r="82" spans="1:17" x14ac:dyDescent="0.2">
      <c r="C82" s="33">
        <f>SUM(C81:C81)</f>
        <v>0</v>
      </c>
      <c r="D82" s="38">
        <f>SUM(D81:D81)</f>
        <v>1719800</v>
      </c>
      <c r="E82" s="33">
        <f>SUM(E81:E81)</f>
        <v>0</v>
      </c>
      <c r="F82" s="33">
        <f>SUM(F81:F81)</f>
        <v>0</v>
      </c>
      <c r="G82" s="33">
        <f>SUM(G81:G81)</f>
        <v>1719800</v>
      </c>
      <c r="H82" s="11"/>
      <c r="I82" s="33">
        <f t="shared" ref="I82:N82" si="6">SUM(I81:I81)</f>
        <v>0</v>
      </c>
      <c r="J82" s="33">
        <f t="shared" si="6"/>
        <v>0</v>
      </c>
      <c r="K82" s="33">
        <f t="shared" si="6"/>
        <v>0</v>
      </c>
      <c r="L82" s="33">
        <f t="shared" si="6"/>
        <v>0</v>
      </c>
      <c r="M82" s="33">
        <f t="shared" si="6"/>
        <v>0</v>
      </c>
      <c r="N82" s="28">
        <f t="shared" si="6"/>
        <v>0</v>
      </c>
      <c r="O82" s="30"/>
      <c r="P82" s="28">
        <f>SUM(P81:P81)</f>
        <v>1719800</v>
      </c>
    </row>
    <row r="83" spans="1:17" s="2" customFormat="1" hidden="1" x14ac:dyDescent="0.2">
      <c r="B83" s="2" t="s">
        <v>32</v>
      </c>
      <c r="C83" s="9"/>
      <c r="D83" s="9"/>
      <c r="E83" s="9"/>
      <c r="F83" s="1"/>
      <c r="G83" s="22"/>
      <c r="H83" s="23"/>
      <c r="I83" s="1"/>
      <c r="J83" s="1"/>
      <c r="K83" s="1"/>
      <c r="L83" s="1"/>
      <c r="M83" s="1"/>
      <c r="N83" s="1"/>
      <c r="O83" s="23"/>
      <c r="P83" s="22"/>
    </row>
    <row r="84" spans="1:17" hidden="1" x14ac:dyDescent="0.2">
      <c r="B84" s="5" t="s">
        <v>33</v>
      </c>
      <c r="C84" s="14"/>
      <c r="D84" s="14">
        <v>0</v>
      </c>
      <c r="G84" s="28">
        <f>SUM(C84:F84)</f>
        <v>0</v>
      </c>
      <c r="H84" s="11"/>
      <c r="I84" s="14"/>
      <c r="J84" s="14"/>
      <c r="K84" s="14"/>
      <c r="L84" s="14"/>
      <c r="M84" s="14"/>
      <c r="N84" s="29">
        <f>SUM(I84:L84)</f>
        <v>0</v>
      </c>
      <c r="O84" s="11"/>
      <c r="P84" s="28">
        <f>G84+N84</f>
        <v>0</v>
      </c>
    </row>
    <row r="85" spans="1:17" hidden="1" x14ac:dyDescent="0.2">
      <c r="B85" s="4" t="s">
        <v>35</v>
      </c>
      <c r="D85" s="14">
        <v>0</v>
      </c>
      <c r="G85" s="28">
        <f>SUM(C85:F85)</f>
        <v>0</v>
      </c>
      <c r="H85" s="11"/>
      <c r="I85" s="14"/>
      <c r="J85" s="14"/>
      <c r="K85" s="14"/>
      <c r="L85" s="14"/>
      <c r="M85" s="14"/>
      <c r="N85" s="29">
        <f>SUM(I85:L85)</f>
        <v>0</v>
      </c>
      <c r="O85" s="11"/>
      <c r="P85" s="28">
        <f>G85+N85</f>
        <v>0</v>
      </c>
    </row>
    <row r="86" spans="1:17" hidden="1" x14ac:dyDescent="0.2">
      <c r="B86" s="4"/>
      <c r="C86" s="24">
        <f>SUM(C84:C85)</f>
        <v>0</v>
      </c>
      <c r="D86" s="49">
        <f>SUM(D84:D85)</f>
        <v>0</v>
      </c>
      <c r="E86" s="49">
        <f>SUM(E84:E85)</f>
        <v>0</v>
      </c>
      <c r="F86" s="24">
        <f>SUM(F84:F85)</f>
        <v>0</v>
      </c>
      <c r="G86" s="25">
        <f>SUM(G84:G85)</f>
        <v>0</v>
      </c>
      <c r="H86" s="11"/>
      <c r="I86" s="24">
        <f t="shared" ref="I86:N86" si="7">SUM(I84:I85)</f>
        <v>0</v>
      </c>
      <c r="J86" s="24">
        <f t="shared" si="7"/>
        <v>0</v>
      </c>
      <c r="K86" s="24">
        <f t="shared" si="7"/>
        <v>0</v>
      </c>
      <c r="L86" s="24">
        <f t="shared" si="7"/>
        <v>0</v>
      </c>
      <c r="M86" s="24">
        <f t="shared" si="7"/>
        <v>0</v>
      </c>
      <c r="N86" s="24">
        <f t="shared" si="7"/>
        <v>0</v>
      </c>
      <c r="O86" s="11"/>
      <c r="P86" s="25">
        <f>SUM(P84:P85)</f>
        <v>0</v>
      </c>
    </row>
    <row r="87" spans="1:17" x14ac:dyDescent="0.2">
      <c r="B87" s="4"/>
      <c r="C87" s="33"/>
      <c r="D87" s="38"/>
      <c r="E87" s="38"/>
      <c r="F87" s="33"/>
      <c r="G87" s="22"/>
      <c r="H87" s="11"/>
      <c r="I87" s="33"/>
      <c r="J87" s="33"/>
      <c r="K87" s="33"/>
      <c r="L87" s="33"/>
      <c r="M87" s="33"/>
      <c r="N87" s="33"/>
      <c r="O87" s="11"/>
      <c r="P87" s="22"/>
    </row>
    <row r="88" spans="1:17" s="2" customFormat="1" x14ac:dyDescent="0.2">
      <c r="B88" s="27" t="s">
        <v>37</v>
      </c>
      <c r="C88" s="26">
        <f>C37+C78+C56+C82+C86+C47</f>
        <v>0</v>
      </c>
      <c r="D88" s="26">
        <f>D37+D78+D56+D82+D86+D47</f>
        <v>11876800</v>
      </c>
      <c r="E88" s="26">
        <f>E37+E78+E56+E82+E86+E47</f>
        <v>0</v>
      </c>
      <c r="F88" s="26">
        <f>F37+F78+F56+F82+F86+F47</f>
        <v>0</v>
      </c>
      <c r="G88" s="26">
        <f>G37+G78+G56+G82+G86+G47</f>
        <v>11876800</v>
      </c>
      <c r="H88" s="23"/>
      <c r="I88" s="26">
        <f>I37+I78+I56+I82+I86+I47</f>
        <v>0</v>
      </c>
      <c r="J88" s="26">
        <f>J37+J78+J82+J86+J47</f>
        <v>0</v>
      </c>
      <c r="K88" s="26">
        <f>K37+K78+K82+K86+K47</f>
        <v>0</v>
      </c>
      <c r="L88" s="26">
        <f>L37+L78+L82+L86+L47</f>
        <v>0</v>
      </c>
      <c r="M88" s="26">
        <f>M37+M78+M82+M86+M47</f>
        <v>0</v>
      </c>
      <c r="N88" s="26">
        <f>N37+N78+N56+N82+N86+N47</f>
        <v>0</v>
      </c>
      <c r="O88" s="23"/>
      <c r="P88" s="26">
        <f>P37+P78+P56+P82+P86+P47</f>
        <v>11876800</v>
      </c>
    </row>
    <row r="89" spans="1:17" x14ac:dyDescent="0.2">
      <c r="B89" s="5"/>
      <c r="C89" s="14"/>
      <c r="D89" s="15"/>
      <c r="G89" s="6"/>
      <c r="H89" s="11"/>
      <c r="I89" s="14"/>
      <c r="J89" s="14"/>
      <c r="K89" s="14"/>
      <c r="L89" s="14"/>
      <c r="M89" s="14"/>
      <c r="N89" s="1"/>
      <c r="O89" s="11"/>
      <c r="P89" s="6"/>
    </row>
    <row r="90" spans="1:17" x14ac:dyDescent="0.2">
      <c r="B90" s="2" t="s">
        <v>34</v>
      </c>
      <c r="C90" s="14"/>
      <c r="D90" s="15"/>
      <c r="G90" s="6"/>
      <c r="H90" s="11"/>
      <c r="I90" s="14"/>
      <c r="J90" s="14"/>
      <c r="K90" s="14"/>
      <c r="L90" s="14"/>
      <c r="M90" s="14"/>
      <c r="N90" s="1"/>
      <c r="O90" s="11"/>
      <c r="P90" s="6"/>
    </row>
    <row r="91" spans="1:17" x14ac:dyDescent="0.2">
      <c r="B91" s="27" t="s">
        <v>64</v>
      </c>
      <c r="C91" s="14"/>
      <c r="D91" s="15"/>
      <c r="G91" s="28"/>
      <c r="H91" s="11"/>
      <c r="I91" s="14"/>
      <c r="J91" s="14"/>
      <c r="K91" s="14"/>
      <c r="L91" s="14"/>
      <c r="M91" s="14"/>
      <c r="N91" s="29"/>
      <c r="O91" s="11"/>
      <c r="P91" s="28"/>
    </row>
    <row r="92" spans="1:17" x14ac:dyDescent="0.2">
      <c r="A92" s="32">
        <v>209900056</v>
      </c>
      <c r="B92" s="48" t="s">
        <v>162</v>
      </c>
      <c r="C92" s="33"/>
      <c r="D92" s="38"/>
      <c r="E92" s="39">
        <v>21100</v>
      </c>
      <c r="F92" s="33"/>
      <c r="G92" s="28">
        <f t="shared" ref="G92:G99" si="8">SUM(C92:F92)</f>
        <v>21100</v>
      </c>
      <c r="H92" s="31"/>
      <c r="I92" s="38"/>
      <c r="J92" s="38"/>
      <c r="K92" s="38"/>
      <c r="L92" s="38"/>
      <c r="M92" s="38"/>
      <c r="N92" s="28">
        <f>SUM(I92:L92)</f>
        <v>0</v>
      </c>
      <c r="O92" s="31"/>
      <c r="P92" s="28">
        <f t="shared" ref="P92:P99" si="9">N92+G92</f>
        <v>21100</v>
      </c>
    </row>
    <row r="93" spans="1:17" ht="13.5" customHeight="1" x14ac:dyDescent="0.2">
      <c r="A93" s="47">
        <v>209900065</v>
      </c>
      <c r="B93" s="48" t="s">
        <v>163</v>
      </c>
      <c r="C93" s="33"/>
      <c r="D93" s="38"/>
      <c r="E93" s="39">
        <v>1462600</v>
      </c>
      <c r="F93" s="33"/>
      <c r="G93" s="28">
        <f t="shared" si="8"/>
        <v>1462600</v>
      </c>
      <c r="H93" s="31"/>
      <c r="I93" s="38"/>
      <c r="J93" s="38"/>
      <c r="K93" s="38"/>
      <c r="L93" s="38"/>
      <c r="M93" s="38"/>
      <c r="N93" s="28">
        <f>SUM(I93:L93)</f>
        <v>0</v>
      </c>
      <c r="O93" s="31"/>
      <c r="P93" s="28">
        <f t="shared" si="9"/>
        <v>1462600</v>
      </c>
      <c r="Q93" s="39">
        <v>307700</v>
      </c>
    </row>
    <row r="94" spans="1:17" ht="13.5" customHeight="1" x14ac:dyDescent="0.2">
      <c r="A94" s="47">
        <v>209900098</v>
      </c>
      <c r="B94" s="48" t="s">
        <v>164</v>
      </c>
      <c r="C94" s="33"/>
      <c r="D94" s="38"/>
      <c r="E94" s="39">
        <v>318300</v>
      </c>
      <c r="F94" s="33"/>
      <c r="G94" s="28">
        <f t="shared" si="8"/>
        <v>318300</v>
      </c>
      <c r="H94" s="31"/>
      <c r="I94" s="38"/>
      <c r="J94" s="38"/>
      <c r="K94" s="38"/>
      <c r="L94" s="38"/>
      <c r="M94" s="38"/>
      <c r="N94" s="28"/>
      <c r="O94" s="31"/>
      <c r="P94" s="28">
        <f t="shared" si="9"/>
        <v>318300</v>
      </c>
      <c r="Q94" s="39"/>
    </row>
    <row r="95" spans="1:17" ht="13.5" customHeight="1" x14ac:dyDescent="0.2">
      <c r="A95" s="47">
        <v>209900110</v>
      </c>
      <c r="B95" s="48" t="s">
        <v>165</v>
      </c>
      <c r="C95" s="33"/>
      <c r="D95" s="38"/>
      <c r="E95" s="39">
        <v>500000</v>
      </c>
      <c r="F95" s="33"/>
      <c r="G95" s="28">
        <f t="shared" si="8"/>
        <v>500000</v>
      </c>
      <c r="H95" s="31"/>
      <c r="I95" s="38"/>
      <c r="J95" s="38"/>
      <c r="K95" s="38"/>
      <c r="L95" s="38"/>
      <c r="M95" s="38"/>
      <c r="N95" s="28"/>
      <c r="O95" s="31"/>
      <c r="P95" s="28">
        <f t="shared" si="9"/>
        <v>500000</v>
      </c>
      <c r="Q95" s="39"/>
    </row>
    <row r="96" spans="1:17" ht="13.5" customHeight="1" x14ac:dyDescent="0.2">
      <c r="A96" s="47">
        <v>209900118</v>
      </c>
      <c r="B96" s="48" t="s">
        <v>166</v>
      </c>
      <c r="C96" s="33"/>
      <c r="D96" s="38"/>
      <c r="E96" s="39">
        <v>1543800</v>
      </c>
      <c r="F96" s="33"/>
      <c r="G96" s="28">
        <f t="shared" si="8"/>
        <v>1543800</v>
      </c>
      <c r="H96" s="31"/>
      <c r="I96" s="38"/>
      <c r="J96" s="38"/>
      <c r="K96" s="38"/>
      <c r="L96" s="38"/>
      <c r="M96" s="38"/>
      <c r="N96" s="28"/>
      <c r="O96" s="31"/>
      <c r="P96" s="28">
        <f t="shared" si="9"/>
        <v>1543800</v>
      </c>
      <c r="Q96" s="39"/>
    </row>
    <row r="97" spans="1:17" x14ac:dyDescent="0.2">
      <c r="A97" s="47">
        <v>209900253</v>
      </c>
      <c r="B97" s="48" t="s">
        <v>167</v>
      </c>
      <c r="C97" s="38"/>
      <c r="D97" s="38"/>
      <c r="E97" s="39">
        <v>4300</v>
      </c>
      <c r="F97" s="38"/>
      <c r="G97" s="45">
        <f t="shared" si="8"/>
        <v>4300</v>
      </c>
      <c r="H97" s="31"/>
      <c r="I97" s="38"/>
      <c r="J97" s="38"/>
      <c r="K97" s="38"/>
      <c r="L97" s="38"/>
      <c r="M97" s="38"/>
      <c r="N97" s="28"/>
      <c r="O97" s="31"/>
      <c r="P97" s="28">
        <f t="shared" si="9"/>
        <v>4300</v>
      </c>
      <c r="Q97" s="36"/>
    </row>
    <row r="98" spans="1:17" x14ac:dyDescent="0.2">
      <c r="A98" s="47">
        <v>209900335</v>
      </c>
      <c r="B98" s="48" t="s">
        <v>168</v>
      </c>
      <c r="C98" s="33"/>
      <c r="D98" s="38"/>
      <c r="E98" s="39">
        <v>1336800</v>
      </c>
      <c r="F98" s="33"/>
      <c r="G98" s="28">
        <f t="shared" si="8"/>
        <v>1336800</v>
      </c>
      <c r="H98" s="31"/>
      <c r="I98" s="38"/>
      <c r="J98" s="38"/>
      <c r="K98" s="38"/>
      <c r="L98" s="38"/>
      <c r="M98" s="38"/>
      <c r="N98" s="28"/>
      <c r="O98" s="31"/>
      <c r="P98" s="28">
        <f t="shared" si="9"/>
        <v>1336800</v>
      </c>
      <c r="Q98" s="36"/>
    </row>
    <row r="99" spans="1:17" x14ac:dyDescent="0.2">
      <c r="A99" s="47"/>
      <c r="B99" s="48"/>
      <c r="C99" s="16"/>
      <c r="D99" s="34"/>
      <c r="E99" s="36"/>
      <c r="F99" s="16"/>
      <c r="G99" s="35">
        <f t="shared" si="8"/>
        <v>0</v>
      </c>
      <c r="H99" s="11"/>
      <c r="I99" s="34"/>
      <c r="J99" s="34"/>
      <c r="K99" s="34"/>
      <c r="L99" s="34"/>
      <c r="M99" s="34"/>
      <c r="N99" s="35">
        <f>SUM(I99:L99)</f>
        <v>0</v>
      </c>
      <c r="O99" s="11"/>
      <c r="P99" s="35">
        <f t="shared" si="9"/>
        <v>0</v>
      </c>
      <c r="Q99" s="36">
        <v>788900</v>
      </c>
    </row>
    <row r="100" spans="1:17" x14ac:dyDescent="0.2">
      <c r="B100" s="4"/>
      <c r="C100" s="24">
        <f>SUM(C91:C99)</f>
        <v>0</v>
      </c>
      <c r="D100" s="49">
        <f>SUM(D91:D99)</f>
        <v>0</v>
      </c>
      <c r="E100" s="49">
        <f>SUM(E91:E99)</f>
        <v>5186900</v>
      </c>
      <c r="F100" s="24">
        <f>SUM(F91:F99)</f>
        <v>0</v>
      </c>
      <c r="G100" s="24">
        <f>SUM(G91:G99)</f>
        <v>5186900</v>
      </c>
      <c r="H100" s="11"/>
      <c r="I100" s="33">
        <f>SUM(I91:I99)</f>
        <v>0</v>
      </c>
      <c r="J100" s="33">
        <f>SUM(J91:J99)</f>
        <v>0</v>
      </c>
      <c r="K100" s="33">
        <f>SUM(K91:K99)</f>
        <v>0</v>
      </c>
      <c r="L100" s="33">
        <f>SUM(L91:L99)</f>
        <v>0</v>
      </c>
      <c r="M100" s="33">
        <f>SUM(M91:M99)</f>
        <v>0</v>
      </c>
      <c r="N100" s="28">
        <f>SUM(N91:N92)</f>
        <v>0</v>
      </c>
      <c r="O100" s="11"/>
      <c r="P100" s="28">
        <f>SUM(P91:P99)</f>
        <v>5186900</v>
      </c>
    </row>
    <row r="101" spans="1:17" hidden="1" x14ac:dyDescent="0.2">
      <c r="B101" s="27" t="s">
        <v>73</v>
      </c>
      <c r="D101" s="14"/>
      <c r="E101" s="15"/>
      <c r="G101" s="6"/>
      <c r="H101" s="11"/>
      <c r="I101" s="14"/>
      <c r="J101" s="14"/>
      <c r="K101" s="14"/>
      <c r="L101" s="14"/>
      <c r="M101" s="14"/>
      <c r="N101" s="1"/>
      <c r="O101" s="11"/>
      <c r="P101" s="6"/>
    </row>
    <row r="102" spans="1:17" hidden="1" x14ac:dyDescent="0.2">
      <c r="A102" s="47" t="s">
        <v>68</v>
      </c>
      <c r="B102" s="48" t="s">
        <v>69</v>
      </c>
      <c r="C102" s="34"/>
      <c r="D102" s="34"/>
      <c r="E102" s="34"/>
      <c r="F102" s="34"/>
      <c r="G102" s="35">
        <f>SUM(C102:F102)</f>
        <v>0</v>
      </c>
      <c r="H102" s="11"/>
      <c r="I102" s="16"/>
      <c r="J102" s="16"/>
      <c r="K102" s="16"/>
      <c r="L102" s="16"/>
      <c r="M102" s="16"/>
      <c r="N102" s="35">
        <f>SUM(I102:L102)</f>
        <v>0</v>
      </c>
      <c r="O102" s="30"/>
      <c r="P102" s="35">
        <f>N102+G102</f>
        <v>0</v>
      </c>
    </row>
    <row r="103" spans="1:17" hidden="1" x14ac:dyDescent="0.2">
      <c r="C103" s="33">
        <f>SUM(C102:C102)</f>
        <v>0</v>
      </c>
      <c r="D103" s="38">
        <f>SUM(D102:D102)</f>
        <v>0</v>
      </c>
      <c r="E103" s="38">
        <f>SUM(E102:E102)</f>
        <v>0</v>
      </c>
      <c r="F103" s="33">
        <f>SUM(F102:F102)</f>
        <v>0</v>
      </c>
      <c r="G103" s="33">
        <f>SUM(G102:G102)</f>
        <v>0</v>
      </c>
      <c r="H103" s="11"/>
      <c r="I103" s="33">
        <f t="shared" ref="I103:N103" si="10">SUM(I102:I102)</f>
        <v>0</v>
      </c>
      <c r="J103" s="33">
        <f t="shared" si="10"/>
        <v>0</v>
      </c>
      <c r="K103" s="33">
        <f t="shared" si="10"/>
        <v>0</v>
      </c>
      <c r="L103" s="33">
        <f t="shared" si="10"/>
        <v>0</v>
      </c>
      <c r="M103" s="33">
        <f t="shared" si="10"/>
        <v>0</v>
      </c>
      <c r="N103" s="28">
        <f t="shared" si="10"/>
        <v>0</v>
      </c>
      <c r="O103" s="30"/>
      <c r="P103" s="28">
        <f>SUM(P102:P102)</f>
        <v>0</v>
      </c>
    </row>
    <row r="104" spans="1:17" hidden="1" x14ac:dyDescent="0.2">
      <c r="B104" s="4"/>
      <c r="C104" s="33"/>
      <c r="D104" s="38"/>
      <c r="E104" s="38"/>
      <c r="F104" s="33"/>
      <c r="G104" s="33"/>
      <c r="H104" s="11"/>
      <c r="I104" s="38"/>
      <c r="J104" s="38"/>
      <c r="K104" s="38"/>
      <c r="L104" s="38"/>
      <c r="M104" s="38"/>
      <c r="N104" s="28"/>
      <c r="O104" s="11"/>
      <c r="P104" s="28"/>
    </row>
    <row r="105" spans="1:17" hidden="1" x14ac:dyDescent="0.2">
      <c r="B105" s="27" t="s">
        <v>67</v>
      </c>
      <c r="C105" s="14"/>
      <c r="D105" s="15"/>
      <c r="G105" s="28"/>
      <c r="H105" s="11"/>
      <c r="I105" s="14"/>
      <c r="J105" s="14"/>
      <c r="K105" s="14"/>
      <c r="L105" s="14"/>
      <c r="M105" s="14"/>
      <c r="N105" s="29"/>
      <c r="O105" s="11"/>
      <c r="P105" s="28"/>
    </row>
    <row r="106" spans="1:17" hidden="1" x14ac:dyDescent="0.2">
      <c r="A106" s="47" t="s">
        <v>68</v>
      </c>
      <c r="B106" s="48" t="s">
        <v>69</v>
      </c>
      <c r="C106" s="33"/>
      <c r="D106" s="38"/>
      <c r="E106" s="39">
        <v>0</v>
      </c>
      <c r="F106" s="16"/>
      <c r="G106" s="35">
        <f>SUM(C106:F106)</f>
        <v>0</v>
      </c>
      <c r="H106" s="11"/>
      <c r="I106" s="34"/>
      <c r="J106" s="34"/>
      <c r="K106" s="34"/>
      <c r="L106" s="34"/>
      <c r="M106" s="34"/>
      <c r="N106" s="35"/>
      <c r="O106" s="11"/>
      <c r="P106" s="35">
        <f>N106+G106</f>
        <v>0</v>
      </c>
    </row>
    <row r="107" spans="1:17" hidden="1" x14ac:dyDescent="0.2">
      <c r="B107" s="4"/>
      <c r="C107" s="24">
        <f>SUM(C105:C106)</f>
        <v>0</v>
      </c>
      <c r="D107" s="49">
        <f>SUM(D105:D106)</f>
        <v>0</v>
      </c>
      <c r="E107" s="49">
        <f>SUM(E105:E106)</f>
        <v>0</v>
      </c>
      <c r="F107" s="33">
        <f>SUM(F105:F106)</f>
        <v>0</v>
      </c>
      <c r="G107" s="33">
        <f>SUM(G105:G106)</f>
        <v>0</v>
      </c>
      <c r="H107" s="11"/>
      <c r="I107" s="33">
        <f>SUM(I105:I106)</f>
        <v>0</v>
      </c>
      <c r="J107" s="33">
        <f>SUM(J105:J106)</f>
        <v>0</v>
      </c>
      <c r="K107" s="33">
        <f>SUM(K105:K106)</f>
        <v>0</v>
      </c>
      <c r="L107" s="33">
        <f>SUM(L105:L106)</f>
        <v>0</v>
      </c>
      <c r="M107" s="33">
        <f>SUM(M105:M106)</f>
        <v>0</v>
      </c>
      <c r="N107" s="28">
        <f>SUM(N105:N105)</f>
        <v>0</v>
      </c>
      <c r="O107" s="11"/>
      <c r="P107" s="28">
        <f>SUM(P105:P106)</f>
        <v>0</v>
      </c>
    </row>
    <row r="108" spans="1:17" x14ac:dyDescent="0.2">
      <c r="B108" s="4"/>
      <c r="C108" s="33"/>
      <c r="D108" s="38"/>
      <c r="E108" s="38"/>
      <c r="F108" s="33"/>
      <c r="G108" s="33"/>
      <c r="H108" s="11"/>
      <c r="I108" s="38"/>
      <c r="J108" s="38"/>
      <c r="K108" s="38"/>
      <c r="L108" s="38"/>
      <c r="M108" s="38"/>
      <c r="N108" s="28"/>
      <c r="O108" s="11"/>
      <c r="P108" s="28"/>
    </row>
    <row r="109" spans="1:17" s="2" customFormat="1" x14ac:dyDescent="0.2">
      <c r="B109" s="27" t="s">
        <v>43</v>
      </c>
      <c r="C109" s="1">
        <f>C100+C103+C107</f>
        <v>0</v>
      </c>
      <c r="D109" s="9">
        <f>D100+D103+D107</f>
        <v>0</v>
      </c>
      <c r="E109" s="1">
        <f>E100+E103+E107</f>
        <v>5186900</v>
      </c>
      <c r="F109" s="1">
        <f>F100+F103+F107</f>
        <v>0</v>
      </c>
      <c r="G109" s="1">
        <f>G100+G103+G107</f>
        <v>5186900</v>
      </c>
      <c r="H109" s="23"/>
      <c r="I109" s="9"/>
      <c r="J109" s="9"/>
      <c r="K109" s="9"/>
      <c r="L109" s="9"/>
      <c r="M109" s="9"/>
      <c r="N109" s="1">
        <f>N100+N107</f>
        <v>0</v>
      </c>
      <c r="O109" s="23"/>
      <c r="P109" s="1">
        <f>P100+P103+P107</f>
        <v>5186900</v>
      </c>
    </row>
    <row r="110" spans="1:17" x14ac:dyDescent="0.2">
      <c r="B110" s="4"/>
      <c r="D110" s="14"/>
      <c r="E110" s="15"/>
      <c r="G110" s="6"/>
      <c r="H110" s="11"/>
      <c r="I110" s="14"/>
      <c r="J110" s="14"/>
      <c r="K110" s="14"/>
      <c r="L110" s="14"/>
      <c r="M110" s="14"/>
      <c r="N110" s="1"/>
      <c r="O110" s="11"/>
      <c r="P110" s="6"/>
    </row>
    <row r="111" spans="1:17" x14ac:dyDescent="0.2">
      <c r="B111" s="2" t="s">
        <v>36</v>
      </c>
      <c r="D111" s="14"/>
      <c r="E111" s="15"/>
      <c r="G111" s="6"/>
      <c r="H111" s="11"/>
      <c r="I111" s="14"/>
      <c r="J111" s="14"/>
      <c r="K111" s="14"/>
      <c r="L111" s="14"/>
      <c r="M111" s="14"/>
      <c r="N111" s="1"/>
      <c r="O111" s="11"/>
      <c r="P111" s="6"/>
    </row>
    <row r="112" spans="1:17" x14ac:dyDescent="0.2">
      <c r="B112" s="27" t="s">
        <v>71</v>
      </c>
      <c r="D112" s="14"/>
      <c r="E112" s="15"/>
      <c r="G112" s="6"/>
      <c r="H112" s="11"/>
      <c r="I112" s="14"/>
      <c r="J112" s="14"/>
      <c r="K112" s="14"/>
      <c r="L112" s="14"/>
      <c r="M112" s="14"/>
      <c r="N112" s="1"/>
      <c r="O112" s="11"/>
      <c r="P112" s="6"/>
    </row>
    <row r="113" spans="1:17" x14ac:dyDescent="0.2">
      <c r="A113">
        <v>209900003</v>
      </c>
      <c r="B113" s="47" t="s">
        <v>169</v>
      </c>
      <c r="C113" s="14"/>
      <c r="D113" s="14"/>
      <c r="F113" s="14">
        <v>416800</v>
      </c>
      <c r="G113" s="28">
        <f t="shared" ref="G113:G115" si="11">SUM(C113:F113)</f>
        <v>416800</v>
      </c>
      <c r="H113" s="11"/>
      <c r="N113" s="29">
        <f>SUM(I113:L113)</f>
        <v>0</v>
      </c>
      <c r="O113" s="30"/>
      <c r="P113" s="28">
        <f t="shared" ref="P113:P115" si="12">N113+G113</f>
        <v>416800</v>
      </c>
      <c r="Q113">
        <v>86166</v>
      </c>
    </row>
    <row r="114" spans="1:17" x14ac:dyDescent="0.2">
      <c r="A114" s="47">
        <v>209900264</v>
      </c>
      <c r="B114" s="48" t="s">
        <v>127</v>
      </c>
      <c r="C114" s="33"/>
      <c r="D114" s="38"/>
      <c r="E114" s="39"/>
      <c r="F114" s="33">
        <v>900</v>
      </c>
      <c r="G114" s="28">
        <f t="shared" si="11"/>
        <v>900</v>
      </c>
      <c r="H114" s="11"/>
      <c r="I114" s="38"/>
      <c r="J114" s="38"/>
      <c r="K114" s="38"/>
      <c r="L114" s="38"/>
      <c r="M114" s="38"/>
      <c r="N114" s="28">
        <f>SUM(I114:L114)</f>
        <v>0</v>
      </c>
      <c r="O114" s="11"/>
      <c r="P114" s="28">
        <f t="shared" si="12"/>
        <v>900</v>
      </c>
    </row>
    <row r="115" spans="1:17" x14ac:dyDescent="0.2">
      <c r="A115" s="47">
        <v>209900500</v>
      </c>
      <c r="B115" s="48" t="s">
        <v>170</v>
      </c>
      <c r="C115" s="33"/>
      <c r="D115" s="38"/>
      <c r="E115" s="39"/>
      <c r="F115" s="33">
        <v>100000</v>
      </c>
      <c r="G115" s="28">
        <f t="shared" si="11"/>
        <v>100000</v>
      </c>
      <c r="H115" s="11"/>
      <c r="I115" s="38"/>
      <c r="J115" s="38"/>
      <c r="K115" s="38"/>
      <c r="L115" s="38"/>
      <c r="M115" s="38"/>
      <c r="N115" s="28"/>
      <c r="O115" s="11"/>
      <c r="P115" s="28">
        <f t="shared" si="12"/>
        <v>100000</v>
      </c>
    </row>
    <row r="116" spans="1:17" x14ac:dyDescent="0.2">
      <c r="A116" s="47"/>
      <c r="B116" s="48"/>
      <c r="C116" s="33"/>
      <c r="D116" s="38"/>
      <c r="E116" s="39"/>
      <c r="F116" s="33"/>
      <c r="G116" s="28"/>
      <c r="H116" s="11"/>
      <c r="I116" s="38"/>
      <c r="J116" s="38"/>
      <c r="K116" s="38"/>
      <c r="L116" s="38"/>
      <c r="M116" s="38"/>
      <c r="N116" s="28"/>
      <c r="O116" s="11"/>
      <c r="P116" s="28"/>
    </row>
    <row r="117" spans="1:17" x14ac:dyDescent="0.2">
      <c r="A117" s="72"/>
      <c r="B117" s="48"/>
      <c r="C117" s="33"/>
      <c r="D117" s="38"/>
      <c r="E117" s="39"/>
      <c r="F117" s="33"/>
      <c r="G117" s="28"/>
      <c r="H117" s="11"/>
      <c r="I117" s="38"/>
      <c r="J117" s="38"/>
      <c r="K117" s="38"/>
      <c r="L117" s="38"/>
      <c r="M117" s="38"/>
      <c r="N117" s="28"/>
      <c r="O117" s="11"/>
      <c r="P117" s="28"/>
    </row>
    <row r="118" spans="1:17" x14ac:dyDescent="0.2">
      <c r="A118" s="47"/>
      <c r="B118" s="47"/>
      <c r="C118" s="34"/>
      <c r="D118" s="34"/>
      <c r="E118" s="34"/>
      <c r="F118" s="34"/>
      <c r="G118" s="28"/>
      <c r="H118" s="11"/>
      <c r="I118" s="16"/>
      <c r="J118" s="16"/>
      <c r="K118" s="16"/>
      <c r="L118" s="16"/>
      <c r="M118" s="16"/>
      <c r="N118" s="35"/>
      <c r="O118" s="30"/>
      <c r="P118" s="28"/>
    </row>
    <row r="119" spans="1:17" ht="12.6" customHeight="1" x14ac:dyDescent="0.2">
      <c r="C119" s="33">
        <f>SUM(C113:C118)</f>
        <v>0</v>
      </c>
      <c r="D119" s="38">
        <f>SUM(D113:D118)</f>
        <v>0</v>
      </c>
      <c r="E119" s="33">
        <f>SUM(E113:E118)</f>
        <v>0</v>
      </c>
      <c r="F119" s="33">
        <f>SUM(F113:F118)</f>
        <v>517700</v>
      </c>
      <c r="G119" s="24">
        <f>SUM(G112:G118)</f>
        <v>517700</v>
      </c>
      <c r="H119" s="11"/>
      <c r="I119" s="33">
        <f t="shared" ref="I119:N119" si="13">SUM(I112:I118)</f>
        <v>0</v>
      </c>
      <c r="J119" s="33">
        <f t="shared" si="13"/>
        <v>0</v>
      </c>
      <c r="K119" s="33">
        <f t="shared" si="13"/>
        <v>0</v>
      </c>
      <c r="L119" s="33">
        <f t="shared" si="13"/>
        <v>0</v>
      </c>
      <c r="M119" s="33">
        <f t="shared" si="13"/>
        <v>0</v>
      </c>
      <c r="N119" s="28">
        <f t="shared" si="13"/>
        <v>0</v>
      </c>
      <c r="O119" s="30"/>
      <c r="P119" s="41">
        <f>SUM(P112:P118)</f>
        <v>517700</v>
      </c>
    </row>
    <row r="120" spans="1:17" hidden="1" x14ac:dyDescent="0.2">
      <c r="B120" s="27" t="s">
        <v>73</v>
      </c>
      <c r="D120" s="14"/>
      <c r="E120" s="15"/>
      <c r="G120" s="6"/>
      <c r="H120" s="11"/>
      <c r="I120" s="14"/>
      <c r="J120" s="14"/>
      <c r="K120" s="14"/>
      <c r="L120" s="14"/>
      <c r="M120" s="14"/>
      <c r="N120" s="1"/>
      <c r="O120" s="11"/>
      <c r="P120" s="6"/>
    </row>
    <row r="121" spans="1:17" hidden="1" x14ac:dyDescent="0.2">
      <c r="A121" s="47" t="s">
        <v>68</v>
      </c>
      <c r="B121" s="48" t="s">
        <v>69</v>
      </c>
      <c r="C121" s="34"/>
      <c r="D121" s="34"/>
      <c r="E121" s="34"/>
      <c r="F121" s="34">
        <v>0</v>
      </c>
      <c r="G121" s="35">
        <f>SUM(C121:F121)</f>
        <v>0</v>
      </c>
      <c r="H121" s="11"/>
      <c r="I121" s="16"/>
      <c r="J121" s="16"/>
      <c r="K121" s="16"/>
      <c r="L121" s="16"/>
      <c r="M121" s="16"/>
      <c r="N121" s="35">
        <f>SUM(I121:L121)</f>
        <v>0</v>
      </c>
      <c r="O121" s="30"/>
      <c r="P121" s="35">
        <f>N121+G121</f>
        <v>0</v>
      </c>
    </row>
    <row r="122" spans="1:17" hidden="1" x14ac:dyDescent="0.2">
      <c r="C122" s="33">
        <f>SUM(C121:C121)</f>
        <v>0</v>
      </c>
      <c r="D122" s="38">
        <f>SUM(D121:D121)</f>
        <v>0</v>
      </c>
      <c r="E122" s="33">
        <f>SUM(E121:E121)</f>
        <v>0</v>
      </c>
      <c r="F122" s="33">
        <f>SUM(F121:F121)</f>
        <v>0</v>
      </c>
      <c r="G122" s="33">
        <f>SUM(G121:G121)</f>
        <v>0</v>
      </c>
      <c r="H122" s="11"/>
      <c r="I122" s="33">
        <f t="shared" ref="I122:N122" si="14">SUM(I121:I121)</f>
        <v>0</v>
      </c>
      <c r="J122" s="33">
        <f t="shared" si="14"/>
        <v>0</v>
      </c>
      <c r="K122" s="33">
        <f t="shared" si="14"/>
        <v>0</v>
      </c>
      <c r="L122" s="33">
        <f t="shared" si="14"/>
        <v>0</v>
      </c>
      <c r="M122" s="33">
        <f t="shared" si="14"/>
        <v>0</v>
      </c>
      <c r="N122" s="28">
        <f t="shared" si="14"/>
        <v>0</v>
      </c>
      <c r="O122" s="30"/>
      <c r="P122" s="28">
        <f>SUM(P121:P121)</f>
        <v>0</v>
      </c>
    </row>
    <row r="123" spans="1:17" hidden="1" x14ac:dyDescent="0.2">
      <c r="B123" s="2"/>
      <c r="D123" s="14"/>
      <c r="E123" s="15"/>
      <c r="G123" s="6"/>
      <c r="H123" s="11"/>
      <c r="I123" s="14"/>
      <c r="J123" s="14"/>
      <c r="K123" s="14"/>
      <c r="L123" s="14"/>
      <c r="M123" s="14"/>
      <c r="N123" s="1"/>
      <c r="O123" s="11"/>
      <c r="P123" s="6"/>
    </row>
    <row r="124" spans="1:17" hidden="1" x14ac:dyDescent="0.2">
      <c r="B124" s="27" t="s">
        <v>58</v>
      </c>
      <c r="D124" s="14"/>
      <c r="E124" s="15"/>
      <c r="G124" s="6"/>
      <c r="H124" s="11"/>
      <c r="I124" s="14"/>
      <c r="J124" s="14"/>
      <c r="K124" s="14"/>
      <c r="L124" s="14"/>
      <c r="M124" s="14"/>
      <c r="N124" s="1"/>
      <c r="O124" s="11"/>
      <c r="P124" s="6"/>
    </row>
    <row r="125" spans="1:17" hidden="1" x14ac:dyDescent="0.2">
      <c r="A125" s="47"/>
      <c r="B125" s="47" t="s">
        <v>70</v>
      </c>
      <c r="C125" s="34"/>
      <c r="D125" s="34"/>
      <c r="E125" s="34"/>
      <c r="F125" s="34"/>
      <c r="G125" s="35">
        <f>SUM(C125:F125)</f>
        <v>0</v>
      </c>
      <c r="H125" s="11"/>
      <c r="I125" s="16"/>
      <c r="J125" s="16"/>
      <c r="K125" s="16"/>
      <c r="L125" s="16"/>
      <c r="M125" s="16"/>
      <c r="N125" s="35">
        <f>SUM(I125:L125)</f>
        <v>0</v>
      </c>
      <c r="O125" s="30"/>
      <c r="P125" s="35">
        <f>N125+G125</f>
        <v>0</v>
      </c>
    </row>
    <row r="126" spans="1:17" hidden="1" x14ac:dyDescent="0.2">
      <c r="C126" s="33">
        <f>SUM(C125:C125)</f>
        <v>0</v>
      </c>
      <c r="D126" s="38">
        <f>SUM(D125:D125)</f>
        <v>0</v>
      </c>
      <c r="E126" s="33">
        <f>SUM(E125:E125)</f>
        <v>0</v>
      </c>
      <c r="F126" s="33">
        <f>SUM(F125:F125)</f>
        <v>0</v>
      </c>
      <c r="G126" s="33">
        <f>SUM(G125:G125)</f>
        <v>0</v>
      </c>
      <c r="H126" s="11"/>
      <c r="I126" s="33">
        <f t="shared" ref="I126:N126" si="15">SUM(I125:I125)</f>
        <v>0</v>
      </c>
      <c r="J126" s="33">
        <f t="shared" si="15"/>
        <v>0</v>
      </c>
      <c r="K126" s="33">
        <f t="shared" si="15"/>
        <v>0</v>
      </c>
      <c r="L126" s="33">
        <f t="shared" si="15"/>
        <v>0</v>
      </c>
      <c r="M126" s="33">
        <f t="shared" si="15"/>
        <v>0</v>
      </c>
      <c r="N126" s="28">
        <f t="shared" si="15"/>
        <v>0</v>
      </c>
      <c r="O126" s="30"/>
      <c r="P126" s="28">
        <f>SUM(P125:P125)</f>
        <v>0</v>
      </c>
    </row>
    <row r="127" spans="1:17" x14ac:dyDescent="0.2">
      <c r="C127" s="33"/>
      <c r="D127" s="38"/>
      <c r="E127" s="38"/>
      <c r="F127" s="38"/>
      <c r="G127" s="28"/>
      <c r="H127" s="11"/>
      <c r="I127" s="33"/>
      <c r="J127" s="33"/>
      <c r="K127" s="33"/>
      <c r="L127" s="33"/>
      <c r="M127" s="33"/>
      <c r="N127" s="28"/>
      <c r="O127" s="30"/>
      <c r="P127" s="28"/>
    </row>
    <row r="128" spans="1:17" s="2" customFormat="1" x14ac:dyDescent="0.2">
      <c r="B128" s="27" t="s">
        <v>44</v>
      </c>
      <c r="C128" s="22">
        <f>C119+C122+C126</f>
        <v>0</v>
      </c>
      <c r="D128" s="26">
        <f>D119+D122+D126</f>
        <v>0</v>
      </c>
      <c r="E128" s="22">
        <f>E119+E122+E126</f>
        <v>0</v>
      </c>
      <c r="F128" s="22">
        <f>F119+F122+F126</f>
        <v>517700</v>
      </c>
      <c r="G128" s="22">
        <f>G119+G122+G126</f>
        <v>517700</v>
      </c>
      <c r="H128" s="23"/>
      <c r="I128" s="1"/>
      <c r="J128" s="1"/>
      <c r="K128" s="1"/>
      <c r="L128" s="1"/>
      <c r="M128" s="1"/>
      <c r="N128" s="1"/>
      <c r="O128" s="23"/>
      <c r="P128" s="22">
        <f>P119+P122+P126</f>
        <v>517700</v>
      </c>
    </row>
    <row r="129" spans="2:16" x14ac:dyDescent="0.2">
      <c r="B129" s="27"/>
      <c r="C129" s="28"/>
      <c r="D129" s="45"/>
      <c r="E129" s="45"/>
      <c r="F129" s="28"/>
      <c r="G129" s="22"/>
      <c r="H129" s="11"/>
      <c r="N129" s="29"/>
      <c r="O129" s="11"/>
      <c r="P129" s="6"/>
    </row>
    <row r="130" spans="2:16" ht="13.5" thickBot="1" x14ac:dyDescent="0.25">
      <c r="B130" s="2" t="s">
        <v>24</v>
      </c>
      <c r="C130" s="21">
        <f>C14+C33+C88+C109+C128</f>
        <v>526400</v>
      </c>
      <c r="D130" s="21">
        <f>D14+D33+D88+D109+D128</f>
        <v>11876800</v>
      </c>
      <c r="E130" s="21">
        <f>E14+E33+E88+E109+E128</f>
        <v>5186900</v>
      </c>
      <c r="F130" s="21">
        <f>F14+F33+F88+F109+F128</f>
        <v>517700</v>
      </c>
      <c r="G130" s="21">
        <f>G14+G33+G88+G109+G128</f>
        <v>18107800</v>
      </c>
      <c r="H130" s="42"/>
      <c r="I130" s="21">
        <f>I23+I33+I88+I109+I128</f>
        <v>9703300</v>
      </c>
      <c r="J130" s="21">
        <f>J14+J33+J88+J109+J128</f>
        <v>0</v>
      </c>
      <c r="K130" s="21">
        <f>K14+K33+K88+K109+K128</f>
        <v>0</v>
      </c>
      <c r="L130" s="21">
        <f>L14+L33+L88+L109+L128</f>
        <v>0</v>
      </c>
      <c r="M130" s="21">
        <f>M14+M33+M88+M109+M128</f>
        <v>0</v>
      </c>
      <c r="N130" s="21">
        <f>N23+N33+N88+N109+N128</f>
        <v>9703300</v>
      </c>
      <c r="O130" s="42"/>
      <c r="P130" s="21">
        <f>P23+P33+P88+P109+P128</f>
        <v>27811100</v>
      </c>
    </row>
    <row r="131" spans="2:16" ht="13.5" thickTop="1" x14ac:dyDescent="0.2">
      <c r="B131" s="2"/>
      <c r="C131" s="1"/>
      <c r="D131" s="1"/>
      <c r="E131" s="9"/>
      <c r="F131" s="1"/>
      <c r="G131" s="1"/>
      <c r="H131" s="9"/>
      <c r="I131" s="1"/>
      <c r="J131" s="1"/>
      <c r="K131" s="1"/>
      <c r="L131" s="1"/>
      <c r="M131" s="1"/>
      <c r="N131" s="1"/>
      <c r="O131"/>
    </row>
    <row r="132" spans="2:16" s="17" customFormat="1" hidden="1" x14ac:dyDescent="0.2">
      <c r="B132" s="18" t="s">
        <v>26</v>
      </c>
      <c r="C132" s="19"/>
      <c r="D132" s="19"/>
      <c r="E132" s="20"/>
      <c r="F132" s="19"/>
      <c r="G132" s="19"/>
      <c r="H132" s="20"/>
      <c r="I132" s="19"/>
      <c r="J132" s="19" t="e">
        <f>#REF!-J130</f>
        <v>#REF!</v>
      </c>
      <c r="K132" s="19"/>
      <c r="L132" s="19" t="e">
        <f>#REF!-L130</f>
        <v>#REF!</v>
      </c>
      <c r="M132" s="19"/>
      <c r="N132" s="19" t="e">
        <f>#REF!-N130</f>
        <v>#REF!</v>
      </c>
      <c r="P132" s="19" t="e">
        <f>#REF!-P130</f>
        <v>#REF!</v>
      </c>
    </row>
    <row r="133" spans="2:16" x14ac:dyDescent="0.2">
      <c r="C133" s="1"/>
      <c r="D133" s="1"/>
      <c r="E133" s="9"/>
      <c r="F133" s="1"/>
      <c r="G133" s="1"/>
      <c r="H133" s="8"/>
      <c r="I133" s="1"/>
      <c r="J133" s="1"/>
      <c r="K133" s="1"/>
      <c r="L133" s="1"/>
      <c r="M133" s="1"/>
      <c r="N133" s="1"/>
      <c r="O133" s="8"/>
    </row>
    <row r="134" spans="2:16" x14ac:dyDescent="0.2">
      <c r="P134" s="1">
        <f>P130-1076800</f>
        <v>26734300</v>
      </c>
    </row>
  </sheetData>
  <mergeCells count="1">
    <mergeCell ref="I6:N6"/>
  </mergeCells>
  <printOptions gridLines="1"/>
  <pageMargins left="0.2" right="0.2" top="0.5" bottom="0" header="0.3" footer="0.05"/>
  <pageSetup scale="85" fitToHeight="2" orientation="landscape" r:id="rId1"/>
  <headerFooter>
    <oddFooter>&amp;R&amp;P of &amp;N</oddFooter>
  </headerFooter>
  <rowBreaks count="1" manualBreakCount="1">
    <brk id="8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10"/>
  <sheetViews>
    <sheetView zoomScaleNormal="100" workbookViewId="0">
      <pane ySplit="10" topLeftCell="A39" activePane="bottomLeft" state="frozen"/>
      <selection pane="bottomLeft" activeCell="F38" sqref="F38"/>
    </sheetView>
  </sheetViews>
  <sheetFormatPr defaultRowHeight="12.75" x14ac:dyDescent="0.2"/>
  <cols>
    <col min="2" max="2" width="47" customWidth="1"/>
    <col min="3" max="3" width="11" style="10" customWidth="1"/>
    <col min="4" max="4" width="10.28515625" style="10" bestFit="1" customWidth="1"/>
    <col min="5" max="5" width="11" style="14" bestFit="1" customWidth="1"/>
    <col min="6" max="6" width="11" style="10" customWidth="1"/>
    <col min="7" max="7" width="11.7109375" style="10" customWidth="1"/>
    <col min="8" max="8" width="1.7109375" style="14" customWidth="1"/>
    <col min="9" max="9" width="12.28515625" style="10" customWidth="1"/>
    <col min="10" max="10" width="14.28515625" style="10" hidden="1" customWidth="1"/>
    <col min="11" max="11" width="13.5703125" style="10" hidden="1" customWidth="1"/>
    <col min="12" max="12" width="13.7109375" style="10" hidden="1" customWidth="1"/>
    <col min="13" max="13" width="13.5703125" style="10" hidden="1" customWidth="1"/>
    <col min="14" max="14" width="14.7109375" style="10" customWidth="1"/>
    <col min="15" max="15" width="1.28515625" style="14" customWidth="1"/>
    <col min="16" max="16" width="12.42578125" style="1" customWidth="1"/>
    <col min="17" max="17" width="8.7109375" hidden="1" customWidth="1"/>
    <col min="18" max="18" width="0" hidden="1" customWidth="1"/>
  </cols>
  <sheetData>
    <row r="1" spans="1:16" ht="15" x14ac:dyDescent="0.25">
      <c r="A1" s="50"/>
      <c r="B1" s="51" t="s">
        <v>39</v>
      </c>
      <c r="C1" s="52"/>
      <c r="D1" s="52"/>
      <c r="E1" s="52"/>
      <c r="F1" s="52"/>
      <c r="G1" s="52"/>
      <c r="H1" s="7"/>
      <c r="I1" s="52"/>
      <c r="J1" s="52"/>
      <c r="K1" s="52"/>
      <c r="L1" s="52"/>
      <c r="M1" s="52"/>
      <c r="N1" s="52"/>
      <c r="O1" s="7"/>
      <c r="P1" s="61"/>
    </row>
    <row r="2" spans="1:16" x14ac:dyDescent="0.2">
      <c r="A2" s="50"/>
      <c r="B2" s="62" t="s">
        <v>0</v>
      </c>
      <c r="C2" s="53"/>
      <c r="D2" s="52"/>
      <c r="E2" s="52"/>
      <c r="F2" s="52"/>
      <c r="G2" s="52"/>
      <c r="H2" s="7"/>
      <c r="I2" s="53"/>
      <c r="J2" s="53"/>
      <c r="K2" s="53"/>
      <c r="L2" s="53"/>
      <c r="M2" s="53"/>
      <c r="N2" s="52"/>
      <c r="O2" s="7"/>
      <c r="P2" s="61"/>
    </row>
    <row r="3" spans="1:16" x14ac:dyDescent="0.2">
      <c r="A3" s="50"/>
      <c r="B3" s="62" t="s">
        <v>25</v>
      </c>
      <c r="C3" s="65"/>
      <c r="D3" s="65"/>
      <c r="E3" s="65"/>
      <c r="F3" s="65"/>
      <c r="G3" s="65"/>
      <c r="H3" s="7"/>
      <c r="I3" s="52"/>
      <c r="J3" s="52"/>
      <c r="K3" s="52"/>
      <c r="L3" s="52"/>
      <c r="M3" s="52"/>
      <c r="N3" s="52"/>
      <c r="O3" s="7"/>
      <c r="P3" s="61"/>
    </row>
    <row r="4" spans="1:16" x14ac:dyDescent="0.2">
      <c r="A4" s="50"/>
      <c r="B4" s="62" t="s">
        <v>17</v>
      </c>
      <c r="C4" s="53"/>
      <c r="D4" s="52"/>
      <c r="E4" s="52"/>
      <c r="F4" s="52"/>
      <c r="G4" s="52"/>
      <c r="H4" s="7"/>
      <c r="I4" s="53"/>
      <c r="J4" s="53"/>
      <c r="K4" s="53"/>
      <c r="L4" s="53"/>
      <c r="M4" s="53"/>
      <c r="N4" s="52"/>
      <c r="O4" s="7"/>
      <c r="P4" s="61"/>
    </row>
    <row r="5" spans="1:16" x14ac:dyDescent="0.2">
      <c r="A5" s="50"/>
      <c r="B5" s="62" t="s">
        <v>116</v>
      </c>
      <c r="C5" s="52"/>
      <c r="D5" s="52"/>
      <c r="E5" s="52"/>
      <c r="F5" s="52"/>
      <c r="G5" s="50"/>
      <c r="H5" s="11"/>
      <c r="I5" s="52"/>
      <c r="J5" s="52"/>
      <c r="K5" s="52"/>
      <c r="L5" s="52"/>
      <c r="M5" s="52"/>
      <c r="N5" s="52"/>
      <c r="O5" s="11"/>
      <c r="P5" s="61"/>
    </row>
    <row r="6" spans="1:16" x14ac:dyDescent="0.2">
      <c r="A6" s="50"/>
      <c r="B6" s="62"/>
      <c r="C6" s="66" t="s">
        <v>23</v>
      </c>
      <c r="D6" s="67"/>
      <c r="E6" s="67"/>
      <c r="F6" s="67"/>
      <c r="G6" s="50"/>
      <c r="H6" s="11"/>
      <c r="I6" s="74" t="s">
        <v>18</v>
      </c>
      <c r="J6" s="74"/>
      <c r="K6" s="74"/>
      <c r="L6" s="74"/>
      <c r="M6" s="74"/>
      <c r="N6" s="74"/>
      <c r="O6" s="11"/>
      <c r="P6" s="61"/>
    </row>
    <row r="7" spans="1:16" x14ac:dyDescent="0.2">
      <c r="A7" s="50"/>
      <c r="B7" s="50"/>
      <c r="C7" s="54"/>
      <c r="D7" s="54"/>
      <c r="E7" s="54"/>
      <c r="F7" s="54"/>
      <c r="G7" s="55"/>
      <c r="H7" s="11"/>
      <c r="I7" s="59"/>
      <c r="J7" s="59"/>
      <c r="K7" s="59"/>
      <c r="L7" s="59"/>
      <c r="M7" s="59"/>
      <c r="N7" s="55"/>
      <c r="O7" s="11"/>
      <c r="P7" s="55" t="s">
        <v>13</v>
      </c>
    </row>
    <row r="8" spans="1:16" x14ac:dyDescent="0.2">
      <c r="A8" s="50"/>
      <c r="B8" s="50"/>
      <c r="C8" s="54" t="s">
        <v>1</v>
      </c>
      <c r="D8" s="54" t="s">
        <v>2</v>
      </c>
      <c r="E8" s="54" t="s">
        <v>3</v>
      </c>
      <c r="F8" s="54" t="s">
        <v>4</v>
      </c>
      <c r="G8" s="55" t="s">
        <v>5</v>
      </c>
      <c r="H8" s="12"/>
      <c r="I8" s="59" t="s">
        <v>6</v>
      </c>
      <c r="J8" s="59" t="s">
        <v>6</v>
      </c>
      <c r="K8" s="59" t="s">
        <v>6</v>
      </c>
      <c r="L8" s="59" t="s">
        <v>20</v>
      </c>
      <c r="M8" s="52"/>
      <c r="N8" s="55" t="s">
        <v>5</v>
      </c>
      <c r="O8" s="12"/>
      <c r="P8" s="55" t="s">
        <v>40</v>
      </c>
    </row>
    <row r="9" spans="1:16" x14ac:dyDescent="0.2">
      <c r="A9" s="50"/>
      <c r="B9" s="50"/>
      <c r="C9" s="54" t="s">
        <v>7</v>
      </c>
      <c r="D9" s="54" t="s">
        <v>8</v>
      </c>
      <c r="E9" s="54" t="s">
        <v>9</v>
      </c>
      <c r="F9" s="54" t="s">
        <v>10</v>
      </c>
      <c r="G9" s="55" t="s">
        <v>11</v>
      </c>
      <c r="H9" s="12"/>
      <c r="I9" s="59" t="s">
        <v>12</v>
      </c>
      <c r="J9" s="59" t="s">
        <v>12</v>
      </c>
      <c r="K9" s="59" t="s">
        <v>48</v>
      </c>
      <c r="L9" s="59" t="s">
        <v>21</v>
      </c>
      <c r="M9" s="59" t="s">
        <v>49</v>
      </c>
      <c r="N9" s="55" t="s">
        <v>22</v>
      </c>
      <c r="O9" s="12"/>
      <c r="P9" s="55" t="s">
        <v>41</v>
      </c>
    </row>
    <row r="10" spans="1:16" x14ac:dyDescent="0.2">
      <c r="A10" s="56" t="s">
        <v>86</v>
      </c>
      <c r="B10" s="56" t="s">
        <v>15</v>
      </c>
      <c r="C10" s="57" t="s">
        <v>13</v>
      </c>
      <c r="D10" s="57" t="s">
        <v>13</v>
      </c>
      <c r="E10" s="57" t="s">
        <v>13</v>
      </c>
      <c r="F10" s="57" t="s">
        <v>13</v>
      </c>
      <c r="G10" s="58" t="s">
        <v>13</v>
      </c>
      <c r="H10" s="13"/>
      <c r="I10" s="57" t="s">
        <v>19</v>
      </c>
      <c r="J10" s="60" t="s">
        <v>16</v>
      </c>
      <c r="K10" s="60" t="s">
        <v>16</v>
      </c>
      <c r="L10" s="57" t="s">
        <v>16</v>
      </c>
      <c r="M10" s="57" t="s">
        <v>16</v>
      </c>
      <c r="N10" s="58" t="s">
        <v>14</v>
      </c>
      <c r="O10" s="13"/>
      <c r="P10" s="58" t="s">
        <v>42</v>
      </c>
    </row>
    <row r="11" spans="1:16" x14ac:dyDescent="0.2">
      <c r="A11" s="3" t="s">
        <v>85</v>
      </c>
      <c r="B11" s="3"/>
      <c r="D11" s="14"/>
      <c r="H11" s="11"/>
      <c r="O11" s="11"/>
    </row>
    <row r="12" spans="1:16" x14ac:dyDescent="0.2">
      <c r="B12" s="2" t="s">
        <v>27</v>
      </c>
      <c r="D12" s="14"/>
      <c r="H12" s="11"/>
      <c r="O12" s="11"/>
    </row>
    <row r="13" spans="1:16" x14ac:dyDescent="0.2">
      <c r="B13" s="2" t="s">
        <v>57</v>
      </c>
      <c r="D13" s="14"/>
      <c r="H13" s="11"/>
      <c r="O13" s="11"/>
    </row>
    <row r="14" spans="1:16" x14ac:dyDescent="0.2">
      <c r="B14" s="47" t="s">
        <v>63</v>
      </c>
      <c r="D14" s="14"/>
      <c r="G14" s="6">
        <v>0</v>
      </c>
      <c r="H14" s="11"/>
      <c r="I14" s="14">
        <v>5418400</v>
      </c>
      <c r="J14" s="14"/>
      <c r="K14" s="14"/>
      <c r="N14" s="1">
        <f>SUM(I14:M14)</f>
        <v>5418400</v>
      </c>
      <c r="O14" s="11"/>
      <c r="P14" s="26">
        <f>G14+N14</f>
        <v>5418400</v>
      </c>
    </row>
    <row r="15" spans="1:16" x14ac:dyDescent="0.2">
      <c r="D15" s="14"/>
      <c r="G15" s="6"/>
      <c r="H15" s="11"/>
      <c r="I15" s="14"/>
      <c r="J15" s="14"/>
      <c r="K15" s="14"/>
      <c r="N15" s="1"/>
      <c r="O15" s="11"/>
      <c r="P15" s="44"/>
    </row>
    <row r="16" spans="1:16" x14ac:dyDescent="0.2">
      <c r="B16" s="2" t="s">
        <v>28</v>
      </c>
      <c r="D16" s="14"/>
      <c r="G16" s="6"/>
      <c r="H16" s="11"/>
      <c r="I16" s="14"/>
      <c r="J16" s="14"/>
      <c r="K16" s="14"/>
      <c r="N16" s="1"/>
      <c r="O16" s="11"/>
      <c r="P16" s="44"/>
    </row>
    <row r="17" spans="1:16" x14ac:dyDescent="0.2">
      <c r="B17" s="2" t="s">
        <v>38</v>
      </c>
      <c r="D17" s="14"/>
      <c r="G17" s="6"/>
      <c r="H17" s="11"/>
      <c r="I17" s="14"/>
      <c r="J17" s="14"/>
      <c r="K17" s="14"/>
      <c r="N17" s="1"/>
      <c r="O17" s="11"/>
      <c r="P17" s="44"/>
    </row>
    <row r="18" spans="1:16" x14ac:dyDescent="0.2">
      <c r="A18" t="s">
        <v>135</v>
      </c>
      <c r="B18" s="47" t="s">
        <v>59</v>
      </c>
      <c r="C18" s="14">
        <v>400000</v>
      </c>
      <c r="D18" s="14"/>
      <c r="F18" s="14"/>
      <c r="G18" s="28">
        <f>SUM(C18:F18)</f>
        <v>400000</v>
      </c>
      <c r="H18" s="11"/>
      <c r="N18" s="1">
        <f>SUM(I18:L18)</f>
        <v>0</v>
      </c>
      <c r="O18" s="11"/>
      <c r="P18" s="45">
        <f>N18+G18</f>
        <v>400000</v>
      </c>
    </row>
    <row r="19" spans="1:16" x14ac:dyDescent="0.2">
      <c r="B19" s="2"/>
      <c r="D19" s="14"/>
      <c r="G19" s="6"/>
      <c r="H19" s="11"/>
      <c r="I19" s="14"/>
      <c r="J19" s="14"/>
      <c r="K19" s="14"/>
      <c r="N19" s="1"/>
      <c r="O19" s="11"/>
      <c r="P19" s="44"/>
    </row>
    <row r="20" spans="1:16" x14ac:dyDescent="0.2">
      <c r="B20" s="2" t="s">
        <v>58</v>
      </c>
      <c r="D20" s="14"/>
      <c r="G20" s="6"/>
      <c r="H20" s="11"/>
      <c r="I20" s="14"/>
      <c r="J20" s="14"/>
      <c r="K20" s="14"/>
      <c r="N20" s="1"/>
      <c r="O20" s="11"/>
      <c r="P20" s="44"/>
    </row>
    <row r="21" spans="1:16" x14ac:dyDescent="0.2">
      <c r="A21" s="47"/>
      <c r="B21" s="47" t="s">
        <v>60</v>
      </c>
      <c r="C21" s="14">
        <v>0</v>
      </c>
      <c r="D21" s="14"/>
      <c r="F21" s="14"/>
      <c r="G21" s="28">
        <f>SUM(C21:F21)</f>
        <v>0</v>
      </c>
      <c r="H21" s="11"/>
      <c r="N21" s="1">
        <f>SUM(I21:L21)</f>
        <v>0</v>
      </c>
      <c r="O21" s="11"/>
      <c r="P21" s="45">
        <f>N21+G21</f>
        <v>0</v>
      </c>
    </row>
    <row r="22" spans="1:16" x14ac:dyDescent="0.2">
      <c r="A22" t="s">
        <v>47</v>
      </c>
      <c r="B22" s="47" t="s">
        <v>61</v>
      </c>
      <c r="C22" s="34">
        <v>51000</v>
      </c>
      <c r="D22" s="34"/>
      <c r="E22" s="34"/>
      <c r="F22" s="34"/>
      <c r="G22" s="35">
        <f>SUM(C22:F22)</f>
        <v>51000</v>
      </c>
      <c r="H22" s="11"/>
      <c r="I22" s="16"/>
      <c r="J22" s="16"/>
      <c r="K22" s="16"/>
      <c r="L22" s="16"/>
      <c r="M22" s="16"/>
      <c r="N22" s="43">
        <f>SUM(I22:L22)</f>
        <v>0</v>
      </c>
      <c r="O22" s="11"/>
      <c r="P22" s="46">
        <f>N22+G22</f>
        <v>51000</v>
      </c>
    </row>
    <row r="23" spans="1:16" x14ac:dyDescent="0.2">
      <c r="C23" s="14">
        <f>SUM(C21:C22)</f>
        <v>51000</v>
      </c>
      <c r="D23" s="14">
        <f t="shared" ref="D23:M23" si="0">SUM(D21:D22)</f>
        <v>0</v>
      </c>
      <c r="E23" s="14">
        <f t="shared" si="0"/>
        <v>0</v>
      </c>
      <c r="F23" s="14">
        <f t="shared" si="0"/>
        <v>0</v>
      </c>
      <c r="G23" s="14">
        <f t="shared" si="0"/>
        <v>51000</v>
      </c>
      <c r="H23" s="11"/>
      <c r="I23" s="14">
        <f t="shared" si="0"/>
        <v>0</v>
      </c>
      <c r="J23" s="14">
        <f t="shared" si="0"/>
        <v>0</v>
      </c>
      <c r="K23" s="14">
        <f t="shared" si="0"/>
        <v>0</v>
      </c>
      <c r="L23" s="14">
        <f t="shared" si="0"/>
        <v>0</v>
      </c>
      <c r="M23" s="14">
        <f t="shared" si="0"/>
        <v>0</v>
      </c>
      <c r="N23" s="14">
        <f>SUM(N21:N22)</f>
        <v>0</v>
      </c>
      <c r="O23" s="11"/>
      <c r="P23" s="14">
        <f>SUM(P21:P22)</f>
        <v>51000</v>
      </c>
    </row>
    <row r="24" spans="1:16" x14ac:dyDescent="0.2">
      <c r="C24" s="14"/>
      <c r="D24" s="14"/>
      <c r="F24" s="14"/>
      <c r="G24" s="14"/>
      <c r="H24" s="11"/>
      <c r="N24" s="1"/>
      <c r="O24" s="11"/>
      <c r="P24" s="44"/>
    </row>
    <row r="25" spans="1:16" s="2" customFormat="1" x14ac:dyDescent="0.2">
      <c r="B25" s="27" t="s">
        <v>62</v>
      </c>
      <c r="C25" s="9">
        <f>C18+C23</f>
        <v>451000</v>
      </c>
      <c r="D25" s="9">
        <f>D18+D23</f>
        <v>0</v>
      </c>
      <c r="E25" s="9">
        <f>E18+E23</f>
        <v>0</v>
      </c>
      <c r="F25" s="9">
        <f>F18+F23</f>
        <v>0</v>
      </c>
      <c r="G25" s="9">
        <f>G18+G23</f>
        <v>451000</v>
      </c>
      <c r="H25" s="23"/>
      <c r="I25" s="1"/>
      <c r="J25" s="1"/>
      <c r="K25" s="1"/>
      <c r="L25" s="1"/>
      <c r="M25" s="1"/>
      <c r="N25" s="1">
        <f>SUM(I25:L26)</f>
        <v>0</v>
      </c>
      <c r="O25" s="23"/>
      <c r="P25" s="9">
        <f>P18+P23</f>
        <v>451000</v>
      </c>
    </row>
    <row r="26" spans="1:16" x14ac:dyDescent="0.2">
      <c r="C26" s="14"/>
      <c r="D26" s="15"/>
      <c r="F26" s="14"/>
      <c r="G26" s="6"/>
      <c r="H26" s="11"/>
      <c r="N26" s="1"/>
      <c r="O26" s="11"/>
      <c r="P26" s="6"/>
    </row>
    <row r="27" spans="1:16" x14ac:dyDescent="0.2">
      <c r="B27" s="2" t="s">
        <v>29</v>
      </c>
      <c r="C27" s="14"/>
      <c r="D27" s="15"/>
      <c r="F27" s="14"/>
      <c r="G27" s="6"/>
      <c r="H27" s="11"/>
      <c r="N27" s="1"/>
      <c r="O27" s="11"/>
      <c r="P27" s="6"/>
    </row>
    <row r="28" spans="1:16" hidden="1" x14ac:dyDescent="0.2">
      <c r="B28" s="2" t="s">
        <v>38</v>
      </c>
      <c r="C28" s="14"/>
      <c r="D28" s="37"/>
      <c r="F28" s="14"/>
      <c r="G28" s="6"/>
      <c r="H28" s="11"/>
      <c r="N28" s="1"/>
      <c r="O28" s="11"/>
      <c r="P28" s="6"/>
    </row>
    <row r="29" spans="1:16" hidden="1" x14ac:dyDescent="0.2">
      <c r="A29" t="s">
        <v>46</v>
      </c>
      <c r="B29" s="47" t="s">
        <v>59</v>
      </c>
      <c r="C29" s="14"/>
      <c r="D29" s="37">
        <v>0</v>
      </c>
      <c r="F29" s="14"/>
      <c r="G29" s="28">
        <f>SUM(C29:F29)</f>
        <v>0</v>
      </c>
      <c r="H29" s="11"/>
      <c r="N29" s="29">
        <f>SUM(I29:L30)</f>
        <v>0</v>
      </c>
      <c r="O29" s="11"/>
      <c r="P29" s="28">
        <f>G29+N29</f>
        <v>0</v>
      </c>
    </row>
    <row r="30" spans="1:16" hidden="1" x14ac:dyDescent="0.2">
      <c r="B30" s="2"/>
      <c r="C30" s="14"/>
      <c r="D30" s="15"/>
      <c r="F30" s="14"/>
      <c r="G30" s="6"/>
      <c r="H30" s="11"/>
      <c r="N30" s="1"/>
      <c r="O30" s="11"/>
      <c r="P30" s="6">
        <f>G30+N30</f>
        <v>0</v>
      </c>
    </row>
    <row r="31" spans="1:16" x14ac:dyDescent="0.2">
      <c r="B31" s="2" t="s">
        <v>53</v>
      </c>
      <c r="C31" s="14"/>
      <c r="D31" s="15"/>
      <c r="F31" s="14"/>
      <c r="G31" s="6"/>
      <c r="H31" s="11"/>
      <c r="N31" s="1"/>
      <c r="O31" s="11"/>
      <c r="P31" s="6">
        <f>G31+N31</f>
        <v>0</v>
      </c>
    </row>
    <row r="32" spans="1:16" hidden="1" x14ac:dyDescent="0.2">
      <c r="B32" t="s">
        <v>33</v>
      </c>
      <c r="C32" s="14"/>
      <c r="D32" s="15"/>
      <c r="F32" s="14"/>
      <c r="G32" s="28">
        <f>SUM(C32:F32)</f>
        <v>0</v>
      </c>
      <c r="H32" s="11"/>
      <c r="J32" s="14"/>
      <c r="N32" s="29">
        <f>SUM(I32:L33)</f>
        <v>0</v>
      </c>
      <c r="O32" s="11"/>
      <c r="P32" s="28">
        <f>G32+N32</f>
        <v>0</v>
      </c>
    </row>
    <row r="33" spans="1:16" hidden="1" x14ac:dyDescent="0.2">
      <c r="B33" s="32" t="s">
        <v>50</v>
      </c>
      <c r="C33" s="14"/>
      <c r="D33" s="15"/>
      <c r="F33" s="14"/>
      <c r="G33" s="28"/>
      <c r="H33" s="11"/>
      <c r="M33" s="14"/>
      <c r="N33" s="29">
        <f>SUM(I33:M33)</f>
        <v>0</v>
      </c>
      <c r="O33" s="11"/>
      <c r="P33" s="28">
        <f>G33+N33</f>
        <v>0</v>
      </c>
    </row>
    <row r="34" spans="1:16" x14ac:dyDescent="0.2">
      <c r="A34" s="14"/>
      <c r="B34" s="5" t="s">
        <v>31</v>
      </c>
      <c r="C34" s="14"/>
      <c r="D34" s="14">
        <v>1312600</v>
      </c>
      <c r="G34" s="28">
        <f t="shared" ref="G34:G39" si="1">SUM(C34:F34)</f>
        <v>1312600</v>
      </c>
      <c r="H34" s="11"/>
      <c r="I34" s="14"/>
      <c r="J34" s="14"/>
      <c r="K34" s="14"/>
      <c r="L34" s="14"/>
      <c r="M34" s="14"/>
      <c r="N34" s="29">
        <f>SUM(I34:L34)</f>
        <v>0</v>
      </c>
      <c r="O34" s="11"/>
      <c r="P34" s="28">
        <f t="shared" ref="P34:P39" si="2">N34+G34</f>
        <v>1312600</v>
      </c>
    </row>
    <row r="35" spans="1:16" x14ac:dyDescent="0.2">
      <c r="A35" s="14"/>
      <c r="B35" s="5" t="s">
        <v>51</v>
      </c>
      <c r="C35" s="14"/>
      <c r="D35" s="14">
        <v>158600</v>
      </c>
      <c r="G35" s="28">
        <f t="shared" si="1"/>
        <v>158600</v>
      </c>
      <c r="H35" s="11"/>
      <c r="I35" s="14"/>
      <c r="J35" s="14"/>
      <c r="K35" s="14"/>
      <c r="L35" s="14"/>
      <c r="M35" s="14"/>
      <c r="N35" s="29">
        <f t="shared" ref="N35:N51" si="3">SUM(I35:L35)</f>
        <v>0</v>
      </c>
      <c r="O35" s="11"/>
      <c r="P35" s="28">
        <f t="shared" si="2"/>
        <v>158600</v>
      </c>
    </row>
    <row r="36" spans="1:16" x14ac:dyDescent="0.2">
      <c r="A36" s="14"/>
      <c r="B36" s="48" t="s">
        <v>87</v>
      </c>
      <c r="C36" s="14"/>
      <c r="D36" s="14">
        <v>1013600</v>
      </c>
      <c r="G36" s="28">
        <f t="shared" si="1"/>
        <v>1013600</v>
      </c>
      <c r="H36" s="11"/>
      <c r="I36" s="14"/>
      <c r="J36" s="14"/>
      <c r="K36" s="14"/>
      <c r="L36" s="14"/>
      <c r="M36" s="14"/>
      <c r="N36" s="29">
        <f t="shared" si="3"/>
        <v>0</v>
      </c>
      <c r="O36" s="11"/>
      <c r="P36" s="28">
        <f t="shared" si="2"/>
        <v>1013600</v>
      </c>
    </row>
    <row r="37" spans="1:16" x14ac:dyDescent="0.2">
      <c r="A37" s="38"/>
      <c r="B37" s="48" t="s">
        <v>88</v>
      </c>
      <c r="C37" s="38"/>
      <c r="D37" s="38">
        <v>306200</v>
      </c>
      <c r="E37" s="38"/>
      <c r="F37" s="33"/>
      <c r="G37" s="28">
        <f t="shared" si="1"/>
        <v>306200</v>
      </c>
      <c r="H37" s="31"/>
      <c r="I37" s="38"/>
      <c r="J37" s="38"/>
      <c r="K37" s="38"/>
      <c r="L37" s="38"/>
      <c r="M37" s="38"/>
      <c r="N37" s="29">
        <f t="shared" si="3"/>
        <v>0</v>
      </c>
      <c r="O37" s="31"/>
      <c r="P37" s="28">
        <f t="shared" si="2"/>
        <v>306200</v>
      </c>
    </row>
    <row r="38" spans="1:16" x14ac:dyDescent="0.2">
      <c r="A38" s="38"/>
      <c r="B38" s="48" t="s">
        <v>89</v>
      </c>
      <c r="C38" s="38"/>
      <c r="D38" s="38">
        <v>559300</v>
      </c>
      <c r="E38" s="38"/>
      <c r="F38" s="33"/>
      <c r="G38" s="28">
        <f t="shared" si="1"/>
        <v>559300</v>
      </c>
      <c r="H38" s="31"/>
      <c r="I38" s="38"/>
      <c r="J38" s="38"/>
      <c r="K38" s="38"/>
      <c r="L38" s="38"/>
      <c r="M38" s="38"/>
      <c r="N38" s="29">
        <f t="shared" si="3"/>
        <v>0</v>
      </c>
      <c r="O38" s="31"/>
      <c r="P38" s="28">
        <f t="shared" si="2"/>
        <v>559300</v>
      </c>
    </row>
    <row r="39" spans="1:16" x14ac:dyDescent="0.2">
      <c r="A39" s="38"/>
      <c r="B39" s="48" t="s">
        <v>90</v>
      </c>
      <c r="C39" s="34"/>
      <c r="D39" s="34">
        <v>254300</v>
      </c>
      <c r="E39" s="34"/>
      <c r="F39" s="16"/>
      <c r="G39" s="35">
        <f t="shared" si="1"/>
        <v>254300</v>
      </c>
      <c r="H39" s="63"/>
      <c r="I39" s="34"/>
      <c r="J39" s="34"/>
      <c r="K39" s="34"/>
      <c r="L39" s="34"/>
      <c r="M39" s="34"/>
      <c r="N39" s="35">
        <f t="shared" si="3"/>
        <v>0</v>
      </c>
      <c r="O39" s="63"/>
      <c r="P39" s="35">
        <f t="shared" si="2"/>
        <v>254300</v>
      </c>
    </row>
    <row r="40" spans="1:16" x14ac:dyDescent="0.2">
      <c r="B40" s="5"/>
      <c r="C40" s="14">
        <f>SUM(C32:C38)</f>
        <v>0</v>
      </c>
      <c r="D40" s="14">
        <f>SUM(D32:D39)</f>
        <v>3604600</v>
      </c>
      <c r="E40" s="14">
        <f>SUM(E32:E39)</f>
        <v>0</v>
      </c>
      <c r="F40" s="14">
        <f>SUM(F32:F38)</f>
        <v>0</v>
      </c>
      <c r="G40" s="14">
        <f>SUM(G32:G39)</f>
        <v>3604600</v>
      </c>
      <c r="H40" s="40"/>
      <c r="I40" s="14">
        <f t="shared" ref="I40:N40" si="4">SUM(I32:I38)</f>
        <v>0</v>
      </c>
      <c r="J40" s="14">
        <f t="shared" si="4"/>
        <v>0</v>
      </c>
      <c r="K40" s="14">
        <f t="shared" si="4"/>
        <v>0</v>
      </c>
      <c r="L40" s="14">
        <f t="shared" si="4"/>
        <v>0</v>
      </c>
      <c r="M40" s="14">
        <f t="shared" si="4"/>
        <v>0</v>
      </c>
      <c r="N40" s="14">
        <f t="shared" si="4"/>
        <v>0</v>
      </c>
      <c r="O40" s="40"/>
      <c r="P40" s="14">
        <f>SUM(P32:P39)</f>
        <v>3604600</v>
      </c>
    </row>
    <row r="41" spans="1:16" x14ac:dyDescent="0.2">
      <c r="B41" s="5"/>
      <c r="C41" s="14"/>
      <c r="D41" s="14"/>
      <c r="G41" s="28"/>
      <c r="H41" s="11"/>
      <c r="I41" s="14"/>
      <c r="J41" s="14"/>
      <c r="K41" s="14"/>
      <c r="L41" s="14"/>
      <c r="M41" s="14"/>
      <c r="N41" s="29"/>
      <c r="O41" s="11"/>
      <c r="P41" s="28"/>
    </row>
    <row r="42" spans="1:16" x14ac:dyDescent="0.2">
      <c r="B42" s="2" t="s">
        <v>30</v>
      </c>
      <c r="C42" s="14"/>
      <c r="D42" s="14"/>
      <c r="G42" s="28"/>
      <c r="H42" s="11"/>
      <c r="I42" s="14"/>
      <c r="J42" s="14"/>
      <c r="K42" s="14"/>
      <c r="L42" s="14"/>
      <c r="M42" s="14"/>
      <c r="N42" s="29"/>
      <c r="O42" s="11"/>
      <c r="P42" s="28"/>
    </row>
    <row r="43" spans="1:16" x14ac:dyDescent="0.2">
      <c r="B43" s="47"/>
      <c r="C43" s="14"/>
      <c r="D43" s="14"/>
      <c r="G43" s="28"/>
      <c r="H43" s="11"/>
      <c r="I43" s="14"/>
      <c r="J43" s="14"/>
      <c r="K43" s="14"/>
      <c r="L43" s="14"/>
      <c r="M43" s="14"/>
      <c r="N43" s="29">
        <f t="shared" si="3"/>
        <v>0</v>
      </c>
      <c r="O43" s="11"/>
      <c r="P43" s="28">
        <f t="shared" ref="P43:P51" si="5">N43+G43</f>
        <v>0</v>
      </c>
    </row>
    <row r="44" spans="1:16" x14ac:dyDescent="0.2">
      <c r="A44" s="47" t="s">
        <v>52</v>
      </c>
      <c r="B44" s="47" t="s">
        <v>54</v>
      </c>
      <c r="C44" s="14"/>
      <c r="D44" s="14">
        <v>25000</v>
      </c>
      <c r="F44" s="14"/>
      <c r="G44" s="28">
        <f t="shared" ref="G44:G51" si="6">SUM(C44:F44)</f>
        <v>25000</v>
      </c>
      <c r="H44" s="11"/>
      <c r="N44" s="29">
        <f t="shared" si="3"/>
        <v>0</v>
      </c>
      <c r="O44" s="11"/>
      <c r="P44" s="28">
        <f t="shared" si="5"/>
        <v>25000</v>
      </c>
    </row>
    <row r="45" spans="1:16" x14ac:dyDescent="0.2">
      <c r="A45" s="47" t="s">
        <v>113</v>
      </c>
      <c r="B45" s="47" t="s">
        <v>114</v>
      </c>
      <c r="C45" s="14"/>
      <c r="D45" s="14"/>
      <c r="G45" s="28">
        <f t="shared" si="6"/>
        <v>0</v>
      </c>
      <c r="H45" s="11"/>
      <c r="I45" s="14">
        <v>0</v>
      </c>
      <c r="J45" s="14"/>
      <c r="K45" s="14"/>
      <c r="L45" s="14"/>
      <c r="M45" s="14"/>
      <c r="N45" s="29">
        <f>SUM(I45:L45)</f>
        <v>0</v>
      </c>
      <c r="O45" s="11"/>
      <c r="P45" s="28">
        <f t="shared" si="5"/>
        <v>0</v>
      </c>
    </row>
    <row r="46" spans="1:16" x14ac:dyDescent="0.2">
      <c r="A46" s="47" t="s">
        <v>128</v>
      </c>
      <c r="B46" s="47" t="s">
        <v>129</v>
      </c>
      <c r="C46" s="14"/>
      <c r="D46" s="14">
        <v>213900</v>
      </c>
      <c r="G46" s="28">
        <f t="shared" si="6"/>
        <v>213900</v>
      </c>
      <c r="H46" s="11"/>
      <c r="I46" s="14"/>
      <c r="J46" s="14"/>
      <c r="K46" s="14"/>
      <c r="L46" s="14"/>
      <c r="M46" s="14"/>
      <c r="N46" s="29"/>
      <c r="O46" s="11"/>
      <c r="P46" s="28">
        <f t="shared" si="5"/>
        <v>213900</v>
      </c>
    </row>
    <row r="47" spans="1:16" x14ac:dyDescent="0.2">
      <c r="A47" s="47" t="s">
        <v>130</v>
      </c>
      <c r="B47" s="47" t="s">
        <v>131</v>
      </c>
      <c r="C47" s="14"/>
      <c r="D47" s="14">
        <v>47000</v>
      </c>
      <c r="G47" s="28">
        <f t="shared" si="6"/>
        <v>47000</v>
      </c>
      <c r="H47" s="11"/>
      <c r="I47" s="14"/>
      <c r="J47" s="14"/>
      <c r="K47" s="14"/>
      <c r="L47" s="14"/>
      <c r="M47" s="14"/>
      <c r="N47" s="29"/>
      <c r="O47" s="11"/>
      <c r="P47" s="28">
        <f t="shared" si="5"/>
        <v>47000</v>
      </c>
    </row>
    <row r="48" spans="1:16" x14ac:dyDescent="0.2">
      <c r="A48" s="47" t="s">
        <v>94</v>
      </c>
      <c r="B48" s="47" t="s">
        <v>98</v>
      </c>
      <c r="D48" s="14">
        <v>25000</v>
      </c>
      <c r="G48" s="28">
        <f t="shared" si="6"/>
        <v>25000</v>
      </c>
      <c r="H48" s="11"/>
      <c r="N48" s="29">
        <f t="shared" si="3"/>
        <v>0</v>
      </c>
      <c r="O48" s="11"/>
      <c r="P48" s="28">
        <f t="shared" si="5"/>
        <v>25000</v>
      </c>
    </row>
    <row r="49" spans="1:16" x14ac:dyDescent="0.2">
      <c r="A49" s="47" t="s">
        <v>95</v>
      </c>
      <c r="B49" s="47" t="s">
        <v>99</v>
      </c>
      <c r="D49" s="14">
        <v>0</v>
      </c>
      <c r="G49" s="28">
        <f t="shared" si="6"/>
        <v>0</v>
      </c>
      <c r="H49" s="11"/>
      <c r="N49" s="29">
        <f t="shared" si="3"/>
        <v>0</v>
      </c>
      <c r="O49" s="11"/>
      <c r="P49" s="28">
        <f t="shared" si="5"/>
        <v>0</v>
      </c>
    </row>
    <row r="50" spans="1:16" x14ac:dyDescent="0.2">
      <c r="A50" s="47" t="s">
        <v>132</v>
      </c>
      <c r="B50" s="47" t="s">
        <v>133</v>
      </c>
      <c r="D50" s="14">
        <v>25300</v>
      </c>
      <c r="G50" s="28">
        <f t="shared" si="6"/>
        <v>25300</v>
      </c>
      <c r="H50" s="11"/>
      <c r="N50" s="29"/>
      <c r="O50" s="11"/>
      <c r="P50" s="28">
        <f t="shared" si="5"/>
        <v>25300</v>
      </c>
    </row>
    <row r="51" spans="1:16" x14ac:dyDescent="0.2">
      <c r="A51" s="47" t="s">
        <v>112</v>
      </c>
      <c r="B51" s="47" t="s">
        <v>115</v>
      </c>
      <c r="C51" s="14"/>
      <c r="D51" s="15">
        <v>24300</v>
      </c>
      <c r="G51" s="28">
        <f t="shared" si="6"/>
        <v>24300</v>
      </c>
      <c r="H51" s="11"/>
      <c r="N51" s="29">
        <f t="shared" si="3"/>
        <v>0</v>
      </c>
      <c r="O51" s="11"/>
      <c r="P51" s="28">
        <f t="shared" si="5"/>
        <v>24300</v>
      </c>
    </row>
    <row r="52" spans="1:16" x14ac:dyDescent="0.2">
      <c r="B52" s="4"/>
      <c r="C52" s="24">
        <f>SUM(C44:C51)</f>
        <v>0</v>
      </c>
      <c r="D52" s="49">
        <f>SUM(D44:D51)</f>
        <v>360500</v>
      </c>
      <c r="E52" s="49">
        <f>SUM(E44:E51)</f>
        <v>0</v>
      </c>
      <c r="F52" s="24">
        <f>SUM(F44:F51)</f>
        <v>0</v>
      </c>
      <c r="G52" s="24">
        <f>SUM(G44:G51)</f>
        <v>360500</v>
      </c>
      <c r="H52" s="11"/>
      <c r="I52" s="24">
        <f>SUM(I43:M51)</f>
        <v>0</v>
      </c>
      <c r="J52" s="24">
        <f>SUM(J44:J51)</f>
        <v>0</v>
      </c>
      <c r="K52" s="24">
        <f>SUM(K44:K51)</f>
        <v>0</v>
      </c>
      <c r="L52" s="24">
        <f>SUM(L44:L51)</f>
        <v>0</v>
      </c>
      <c r="M52" s="24">
        <f>SUM(M44:M51)</f>
        <v>0</v>
      </c>
      <c r="N52" s="24">
        <f>SUM(N43:N51)</f>
        <v>0</v>
      </c>
      <c r="O52" s="11"/>
      <c r="P52" s="41">
        <f>SUM(P43:R51)</f>
        <v>360500</v>
      </c>
    </row>
    <row r="53" spans="1:16" x14ac:dyDescent="0.2">
      <c r="B53" s="4"/>
      <c r="D53" s="14"/>
      <c r="G53" s="6"/>
      <c r="H53" s="11"/>
      <c r="I53" s="14"/>
      <c r="J53" s="14"/>
      <c r="K53" s="14"/>
      <c r="L53" s="14"/>
      <c r="M53" s="14"/>
      <c r="N53" s="1"/>
      <c r="O53" s="11"/>
      <c r="P53" s="6"/>
    </row>
    <row r="54" spans="1:16" x14ac:dyDescent="0.2">
      <c r="B54" s="27" t="s">
        <v>58</v>
      </c>
      <c r="D54" s="14"/>
      <c r="E54" s="15"/>
      <c r="G54" s="6"/>
      <c r="H54" s="11"/>
      <c r="I54" s="14"/>
      <c r="J54" s="14"/>
      <c r="K54" s="14"/>
      <c r="L54" s="14"/>
      <c r="M54" s="14"/>
      <c r="N54" s="1"/>
      <c r="O54" s="11"/>
      <c r="P54" s="6"/>
    </row>
    <row r="55" spans="1:16" x14ac:dyDescent="0.2">
      <c r="A55" s="47"/>
      <c r="B55" s="47" t="s">
        <v>100</v>
      </c>
      <c r="C55" s="34"/>
      <c r="D55" s="34">
        <v>1747500</v>
      </c>
      <c r="E55" s="34"/>
      <c r="F55" s="34"/>
      <c r="G55" s="35">
        <f>SUM(C55:F55)</f>
        <v>1747500</v>
      </c>
      <c r="H55" s="11"/>
      <c r="I55" s="16"/>
      <c r="J55" s="16"/>
      <c r="K55" s="16"/>
      <c r="L55" s="16"/>
      <c r="M55" s="16"/>
      <c r="N55" s="35">
        <f>SUM(I55:L55)</f>
        <v>0</v>
      </c>
      <c r="O55" s="30"/>
      <c r="P55" s="35">
        <f>N55+G55</f>
        <v>1747500</v>
      </c>
    </row>
    <row r="56" spans="1:16" x14ac:dyDescent="0.2">
      <c r="C56" s="33">
        <f>SUM(C55:C55)</f>
        <v>0</v>
      </c>
      <c r="D56" s="38">
        <f>SUM(D55:D55)</f>
        <v>1747500</v>
      </c>
      <c r="E56" s="33">
        <f>SUM(E55:E55)</f>
        <v>0</v>
      </c>
      <c r="F56" s="33">
        <f>SUM(F55:F55)</f>
        <v>0</v>
      </c>
      <c r="G56" s="33">
        <f>SUM(G55:G55)</f>
        <v>1747500</v>
      </c>
      <c r="H56" s="11"/>
      <c r="I56" s="33">
        <f t="shared" ref="I56:N56" si="7">SUM(I55:I55)</f>
        <v>0</v>
      </c>
      <c r="J56" s="33">
        <f t="shared" si="7"/>
        <v>0</v>
      </c>
      <c r="K56" s="33">
        <f t="shared" si="7"/>
        <v>0</v>
      </c>
      <c r="L56" s="33">
        <f t="shared" si="7"/>
        <v>0</v>
      </c>
      <c r="M56" s="33">
        <f t="shared" si="7"/>
        <v>0</v>
      </c>
      <c r="N56" s="28">
        <f t="shared" si="7"/>
        <v>0</v>
      </c>
      <c r="O56" s="30"/>
      <c r="P56" s="28">
        <f>SUM(P55:P55)</f>
        <v>1747500</v>
      </c>
    </row>
    <row r="57" spans="1:16" s="2" customFormat="1" hidden="1" x14ac:dyDescent="0.2">
      <c r="B57" s="2" t="s">
        <v>32</v>
      </c>
      <c r="C57" s="9"/>
      <c r="D57" s="9"/>
      <c r="E57" s="9"/>
      <c r="F57" s="1"/>
      <c r="G57" s="22"/>
      <c r="H57" s="23"/>
      <c r="I57" s="1"/>
      <c r="J57" s="1"/>
      <c r="K57" s="1"/>
      <c r="L57" s="1"/>
      <c r="M57" s="1"/>
      <c r="N57" s="1"/>
      <c r="O57" s="23"/>
      <c r="P57" s="22"/>
    </row>
    <row r="58" spans="1:16" hidden="1" x14ac:dyDescent="0.2">
      <c r="B58" s="5" t="s">
        <v>33</v>
      </c>
      <c r="C58" s="14"/>
      <c r="D58" s="14">
        <v>0</v>
      </c>
      <c r="G58" s="28">
        <f>SUM(C58:F58)</f>
        <v>0</v>
      </c>
      <c r="H58" s="11"/>
      <c r="I58" s="14"/>
      <c r="J58" s="14"/>
      <c r="K58" s="14"/>
      <c r="L58" s="14"/>
      <c r="M58" s="14"/>
      <c r="N58" s="29">
        <f>SUM(I58:L58)</f>
        <v>0</v>
      </c>
      <c r="O58" s="11"/>
      <c r="P58" s="28">
        <f>G58+N58</f>
        <v>0</v>
      </c>
    </row>
    <row r="59" spans="1:16" hidden="1" x14ac:dyDescent="0.2">
      <c r="B59" s="4" t="s">
        <v>35</v>
      </c>
      <c r="D59" s="14">
        <v>0</v>
      </c>
      <c r="G59" s="28">
        <f>SUM(C59:F59)</f>
        <v>0</v>
      </c>
      <c r="H59" s="11"/>
      <c r="I59" s="14"/>
      <c r="J59" s="14"/>
      <c r="K59" s="14"/>
      <c r="L59" s="14"/>
      <c r="M59" s="14"/>
      <c r="N59" s="29">
        <f>SUM(I59:L59)</f>
        <v>0</v>
      </c>
      <c r="O59" s="11"/>
      <c r="P59" s="28">
        <f>G59+N59</f>
        <v>0</v>
      </c>
    </row>
    <row r="60" spans="1:16" hidden="1" x14ac:dyDescent="0.2">
      <c r="B60" s="4"/>
      <c r="C60" s="24">
        <f>SUM(C58:C59)</f>
        <v>0</v>
      </c>
      <c r="D60" s="49">
        <f>SUM(D58:D59)</f>
        <v>0</v>
      </c>
      <c r="E60" s="49">
        <f>SUM(E58:E59)</f>
        <v>0</v>
      </c>
      <c r="F60" s="24">
        <f>SUM(F58:F59)</f>
        <v>0</v>
      </c>
      <c r="G60" s="25">
        <f>SUM(G58:G59)</f>
        <v>0</v>
      </c>
      <c r="H60" s="11"/>
      <c r="I60" s="24">
        <f t="shared" ref="I60:N60" si="8">SUM(I58:I59)</f>
        <v>0</v>
      </c>
      <c r="J60" s="24">
        <f t="shared" si="8"/>
        <v>0</v>
      </c>
      <c r="K60" s="24">
        <f t="shared" si="8"/>
        <v>0</v>
      </c>
      <c r="L60" s="24">
        <f t="shared" si="8"/>
        <v>0</v>
      </c>
      <c r="M60" s="24">
        <f t="shared" si="8"/>
        <v>0</v>
      </c>
      <c r="N60" s="24">
        <f t="shared" si="8"/>
        <v>0</v>
      </c>
      <c r="O60" s="11"/>
      <c r="P60" s="25">
        <f>SUM(P58:P59)</f>
        <v>0</v>
      </c>
    </row>
    <row r="61" spans="1:16" x14ac:dyDescent="0.2">
      <c r="B61" s="4"/>
      <c r="C61" s="33"/>
      <c r="D61" s="38"/>
      <c r="E61" s="38"/>
      <c r="F61" s="33"/>
      <c r="G61" s="22"/>
      <c r="H61" s="11"/>
      <c r="I61" s="33"/>
      <c r="J61" s="33"/>
      <c r="K61" s="33"/>
      <c r="L61" s="33"/>
      <c r="M61" s="33"/>
      <c r="N61" s="33"/>
      <c r="O61" s="11"/>
      <c r="P61" s="22"/>
    </row>
    <row r="62" spans="1:16" s="2" customFormat="1" x14ac:dyDescent="0.2">
      <c r="B62" s="27" t="s">
        <v>37</v>
      </c>
      <c r="C62" s="26">
        <f>C29+C52+C56+C60+C40</f>
        <v>0</v>
      </c>
      <c r="D62" s="26">
        <f>D29+D52+D56+D60+D40</f>
        <v>5712600</v>
      </c>
      <c r="E62" s="26">
        <f>E29+E52+E56+E60+E40</f>
        <v>0</v>
      </c>
      <c r="F62" s="26">
        <f>F29+F52+F56+F60+F40</f>
        <v>0</v>
      </c>
      <c r="G62" s="26">
        <f>G29+G52+G56+G60+G40</f>
        <v>5712600</v>
      </c>
      <c r="H62" s="23"/>
      <c r="I62" s="26">
        <f t="shared" ref="I62:N62" si="9">I29+I52+I56+I60+I40</f>
        <v>0</v>
      </c>
      <c r="J62" s="26">
        <f t="shared" si="9"/>
        <v>0</v>
      </c>
      <c r="K62" s="26">
        <f t="shared" si="9"/>
        <v>0</v>
      </c>
      <c r="L62" s="26">
        <f t="shared" si="9"/>
        <v>0</v>
      </c>
      <c r="M62" s="26">
        <f t="shared" si="9"/>
        <v>0</v>
      </c>
      <c r="N62" s="26">
        <f t="shared" si="9"/>
        <v>0</v>
      </c>
      <c r="O62" s="23"/>
      <c r="P62" s="26">
        <f>P29+P52+P56+P60+P40</f>
        <v>5712600</v>
      </c>
    </row>
    <row r="63" spans="1:16" x14ac:dyDescent="0.2">
      <c r="B63" s="5"/>
      <c r="C63" s="14"/>
      <c r="D63" s="15"/>
      <c r="G63" s="6"/>
      <c r="H63" s="11"/>
      <c r="I63" s="14"/>
      <c r="J63" s="14"/>
      <c r="K63" s="14"/>
      <c r="L63" s="14"/>
      <c r="M63" s="14"/>
      <c r="N63" s="1"/>
      <c r="O63" s="11"/>
      <c r="P63" s="6"/>
    </row>
    <row r="64" spans="1:16" x14ac:dyDescent="0.2">
      <c r="B64" s="2" t="s">
        <v>34</v>
      </c>
      <c r="C64" s="14"/>
      <c r="D64" s="15"/>
      <c r="G64" s="6"/>
      <c r="H64" s="11"/>
      <c r="I64" s="14"/>
      <c r="J64" s="14"/>
      <c r="K64" s="14"/>
      <c r="L64" s="14"/>
      <c r="M64" s="14"/>
      <c r="N64" s="1"/>
      <c r="O64" s="11"/>
      <c r="P64" s="6"/>
    </row>
    <row r="65" spans="1:17" x14ac:dyDescent="0.2">
      <c r="B65" s="27" t="s">
        <v>64</v>
      </c>
      <c r="C65" s="14"/>
      <c r="D65" s="15"/>
      <c r="G65" s="28"/>
      <c r="H65" s="11"/>
      <c r="I65" s="14"/>
      <c r="J65" s="14"/>
      <c r="K65" s="14"/>
      <c r="L65" s="14"/>
      <c r="M65" s="14"/>
      <c r="N65" s="29"/>
      <c r="O65" s="11"/>
      <c r="P65" s="28"/>
    </row>
    <row r="66" spans="1:17" x14ac:dyDescent="0.2">
      <c r="A66" s="32" t="s">
        <v>56</v>
      </c>
      <c r="B66" s="48" t="s">
        <v>66</v>
      </c>
      <c r="C66" s="33"/>
      <c r="D66" s="38"/>
      <c r="E66" s="39">
        <v>62400</v>
      </c>
      <c r="F66" s="33"/>
      <c r="G66" s="28">
        <f t="shared" ref="G66:G72" si="10">SUM(C66:F66)</f>
        <v>62400</v>
      </c>
      <c r="H66" s="31"/>
      <c r="I66" s="38"/>
      <c r="J66" s="38"/>
      <c r="K66" s="38"/>
      <c r="L66" s="38"/>
      <c r="M66" s="38"/>
      <c r="N66" s="28">
        <f t="shared" ref="N66:N77" si="11">SUM(I66:L66)</f>
        <v>0</v>
      </c>
      <c r="O66" s="31"/>
      <c r="P66" s="28">
        <f t="shared" ref="P66:P77" si="12">N66+G66</f>
        <v>62400</v>
      </c>
    </row>
    <row r="67" spans="1:17" ht="15.6" customHeight="1" x14ac:dyDescent="0.2">
      <c r="A67" s="47" t="s">
        <v>108</v>
      </c>
      <c r="B67" s="48" t="s">
        <v>109</v>
      </c>
      <c r="C67" s="33"/>
      <c r="D67" s="38"/>
      <c r="E67" s="39">
        <v>0</v>
      </c>
      <c r="F67" s="33"/>
      <c r="G67" s="28">
        <f t="shared" si="10"/>
        <v>0</v>
      </c>
      <c r="H67" s="31"/>
      <c r="I67" s="38"/>
      <c r="J67" s="38"/>
      <c r="K67" s="38"/>
      <c r="L67" s="38"/>
      <c r="M67" s="38"/>
      <c r="N67" s="28">
        <f t="shared" si="11"/>
        <v>0</v>
      </c>
      <c r="O67" s="31"/>
      <c r="P67" s="28">
        <f t="shared" si="12"/>
        <v>0</v>
      </c>
    </row>
    <row r="68" spans="1:17" x14ac:dyDescent="0.2">
      <c r="A68" s="47" t="s">
        <v>75</v>
      </c>
      <c r="B68" s="48" t="s">
        <v>76</v>
      </c>
      <c r="C68" s="33"/>
      <c r="D68" s="38"/>
      <c r="E68" s="39">
        <v>0</v>
      </c>
      <c r="F68" s="33"/>
      <c r="G68" s="28">
        <f t="shared" si="10"/>
        <v>0</v>
      </c>
      <c r="H68" s="31"/>
      <c r="I68" s="38"/>
      <c r="J68" s="38"/>
      <c r="K68" s="38"/>
      <c r="L68" s="38"/>
      <c r="M68" s="38"/>
      <c r="N68" s="28">
        <f t="shared" si="11"/>
        <v>0</v>
      </c>
      <c r="O68" s="31"/>
      <c r="P68" s="28">
        <f t="shared" si="12"/>
        <v>0</v>
      </c>
    </row>
    <row r="69" spans="1:17" ht="13.5" customHeight="1" x14ac:dyDescent="0.2">
      <c r="A69" s="47" t="s">
        <v>77</v>
      </c>
      <c r="B69" s="48" t="s">
        <v>121</v>
      </c>
      <c r="C69" s="33"/>
      <c r="D69" s="38"/>
      <c r="E69" s="39">
        <v>150000</v>
      </c>
      <c r="F69" s="33"/>
      <c r="G69" s="28">
        <f t="shared" si="10"/>
        <v>150000</v>
      </c>
      <c r="H69" s="31"/>
      <c r="I69" s="38"/>
      <c r="J69" s="38"/>
      <c r="K69" s="38"/>
      <c r="L69" s="38"/>
      <c r="M69" s="38"/>
      <c r="N69" s="28"/>
      <c r="O69" s="31"/>
      <c r="P69" s="28">
        <f t="shared" si="12"/>
        <v>150000</v>
      </c>
    </row>
    <row r="70" spans="1:17" x14ac:dyDescent="0.2">
      <c r="A70" s="47" t="s">
        <v>83</v>
      </c>
      <c r="B70" s="47" t="s">
        <v>84</v>
      </c>
      <c r="C70" s="14"/>
      <c r="D70" s="14"/>
      <c r="E70" s="14">
        <v>40800</v>
      </c>
      <c r="F70" s="14"/>
      <c r="G70" s="28">
        <f t="shared" si="10"/>
        <v>40800</v>
      </c>
      <c r="H70" s="11"/>
      <c r="N70" s="28">
        <f t="shared" si="11"/>
        <v>0</v>
      </c>
      <c r="O70" s="30"/>
      <c r="P70" s="28">
        <f t="shared" si="12"/>
        <v>40800</v>
      </c>
    </row>
    <row r="71" spans="1:17" ht="13.5" customHeight="1" x14ac:dyDescent="0.2">
      <c r="A71" s="47" t="s">
        <v>78</v>
      </c>
      <c r="B71" s="48" t="s">
        <v>82</v>
      </c>
      <c r="C71" s="33"/>
      <c r="D71" s="38"/>
      <c r="E71" s="39">
        <v>701000</v>
      </c>
      <c r="F71" s="33"/>
      <c r="G71" s="28">
        <f t="shared" si="10"/>
        <v>701000</v>
      </c>
      <c r="H71" s="31"/>
      <c r="I71" s="38"/>
      <c r="J71" s="38"/>
      <c r="K71" s="38"/>
      <c r="L71" s="38"/>
      <c r="M71" s="38"/>
      <c r="N71" s="28">
        <f t="shared" si="11"/>
        <v>0</v>
      </c>
      <c r="O71" s="31"/>
      <c r="P71" s="28">
        <f t="shared" si="12"/>
        <v>701000</v>
      </c>
      <c r="Q71" s="39">
        <v>307700</v>
      </c>
    </row>
    <row r="72" spans="1:17" ht="13.5" customHeight="1" x14ac:dyDescent="0.2">
      <c r="A72" s="47" t="s">
        <v>122</v>
      </c>
      <c r="B72" s="48" t="s">
        <v>123</v>
      </c>
      <c r="C72" s="33"/>
      <c r="D72" s="38"/>
      <c r="E72" s="39">
        <v>770000</v>
      </c>
      <c r="F72" s="33"/>
      <c r="G72" s="28">
        <f t="shared" si="10"/>
        <v>770000</v>
      </c>
      <c r="H72" s="31"/>
      <c r="I72" s="38"/>
      <c r="J72" s="38"/>
      <c r="K72" s="38"/>
      <c r="L72" s="38"/>
      <c r="M72" s="38"/>
      <c r="N72" s="28"/>
      <c r="O72" s="31"/>
      <c r="P72" s="28">
        <f t="shared" si="12"/>
        <v>770000</v>
      </c>
      <c r="Q72" s="39"/>
    </row>
    <row r="73" spans="1:17" x14ac:dyDescent="0.2">
      <c r="A73" s="47" t="s">
        <v>101</v>
      </c>
      <c r="B73" s="48" t="s">
        <v>102</v>
      </c>
      <c r="C73" s="33"/>
      <c r="D73" s="38"/>
      <c r="E73" s="39">
        <v>0</v>
      </c>
      <c r="F73" s="33"/>
      <c r="G73" s="28">
        <f>SUM(C73:F73)</f>
        <v>0</v>
      </c>
      <c r="H73" s="31"/>
      <c r="I73" s="38"/>
      <c r="J73" s="38"/>
      <c r="K73" s="38"/>
      <c r="L73" s="38"/>
      <c r="M73" s="38"/>
      <c r="N73" s="28">
        <f>SUM(I73:L73)</f>
        <v>0</v>
      </c>
      <c r="O73" s="31"/>
      <c r="P73" s="28">
        <f t="shared" si="12"/>
        <v>0</v>
      </c>
      <c r="Q73" s="36">
        <v>788900</v>
      </c>
    </row>
    <row r="74" spans="1:17" x14ac:dyDescent="0.2">
      <c r="A74" s="47" t="s">
        <v>110</v>
      </c>
      <c r="B74" s="48" t="s">
        <v>111</v>
      </c>
      <c r="C74" s="33"/>
      <c r="D74" s="38"/>
      <c r="E74" s="39">
        <v>50000</v>
      </c>
      <c r="F74" s="33"/>
      <c r="G74" s="28">
        <f>SUM(C74:F74)</f>
        <v>50000</v>
      </c>
      <c r="H74" s="31"/>
      <c r="I74" s="38"/>
      <c r="J74" s="38"/>
      <c r="K74" s="38"/>
      <c r="L74" s="38"/>
      <c r="M74" s="38"/>
      <c r="N74" s="28"/>
      <c r="O74" s="31"/>
      <c r="P74" s="28">
        <f t="shared" si="12"/>
        <v>50000</v>
      </c>
      <c r="Q74" s="36"/>
    </row>
    <row r="75" spans="1:17" x14ac:dyDescent="0.2">
      <c r="A75" s="47" t="s">
        <v>124</v>
      </c>
      <c r="B75" s="48" t="s">
        <v>125</v>
      </c>
      <c r="C75" s="33"/>
      <c r="D75" s="38"/>
      <c r="E75" s="39">
        <v>114700</v>
      </c>
      <c r="F75" s="33"/>
      <c r="G75" s="28">
        <f>SUM(C75:F75)</f>
        <v>114700</v>
      </c>
      <c r="H75" s="31"/>
      <c r="I75" s="38"/>
      <c r="J75" s="38"/>
      <c r="K75" s="38"/>
      <c r="L75" s="38"/>
      <c r="M75" s="38"/>
      <c r="N75" s="28"/>
      <c r="O75" s="31"/>
      <c r="P75" s="28">
        <f t="shared" si="12"/>
        <v>114700</v>
      </c>
      <c r="Q75" s="36"/>
    </row>
    <row r="76" spans="1:17" x14ac:dyDescent="0.2">
      <c r="A76" s="47" t="s">
        <v>126</v>
      </c>
      <c r="B76" s="48" t="s">
        <v>127</v>
      </c>
      <c r="C76" s="33"/>
      <c r="D76" s="38"/>
      <c r="E76" s="39">
        <v>35000</v>
      </c>
      <c r="F76" s="33"/>
      <c r="G76" s="28">
        <f>SUM(C76:F76)</f>
        <v>35000</v>
      </c>
      <c r="H76" s="31"/>
      <c r="I76" s="38"/>
      <c r="J76" s="38"/>
      <c r="K76" s="38"/>
      <c r="L76" s="38"/>
      <c r="M76" s="38"/>
      <c r="N76" s="28"/>
      <c r="O76" s="31"/>
      <c r="P76" s="28">
        <f t="shared" si="12"/>
        <v>35000</v>
      </c>
      <c r="Q76" s="36"/>
    </row>
    <row r="77" spans="1:17" x14ac:dyDescent="0.2">
      <c r="A77" s="47"/>
      <c r="B77" s="48"/>
      <c r="C77" s="16"/>
      <c r="D77" s="34"/>
      <c r="E77" s="36"/>
      <c r="F77" s="16"/>
      <c r="G77" s="35">
        <f>SUM(C77:F77)</f>
        <v>0</v>
      </c>
      <c r="H77" s="11"/>
      <c r="I77" s="34"/>
      <c r="J77" s="34"/>
      <c r="K77" s="34"/>
      <c r="L77" s="34"/>
      <c r="M77" s="34"/>
      <c r="N77" s="35">
        <f t="shared" si="11"/>
        <v>0</v>
      </c>
      <c r="O77" s="11"/>
      <c r="P77" s="35">
        <f t="shared" si="12"/>
        <v>0</v>
      </c>
      <c r="Q77" s="36">
        <v>788900</v>
      </c>
    </row>
    <row r="78" spans="1:17" x14ac:dyDescent="0.2">
      <c r="B78" s="4"/>
      <c r="C78" s="24">
        <f>SUM(C65:C77)</f>
        <v>0</v>
      </c>
      <c r="D78" s="49">
        <f>SUM(D65:D77)</f>
        <v>0</v>
      </c>
      <c r="E78" s="49">
        <f>SUM(E65:E77)</f>
        <v>1923900</v>
      </c>
      <c r="F78" s="24">
        <f>SUM(F65:F77)</f>
        <v>0</v>
      </c>
      <c r="G78" s="24">
        <f>SUM(G65:G77)</f>
        <v>1923900</v>
      </c>
      <c r="H78" s="11"/>
      <c r="I78" s="33">
        <f>SUM(I65:I77)</f>
        <v>0</v>
      </c>
      <c r="J78" s="33">
        <f>SUM(J65:J77)</f>
        <v>0</v>
      </c>
      <c r="K78" s="33">
        <f>SUM(K65:K77)</f>
        <v>0</v>
      </c>
      <c r="L78" s="33">
        <f>SUM(L65:L77)</f>
        <v>0</v>
      </c>
      <c r="M78" s="33">
        <f>SUM(M65:M77)</f>
        <v>0</v>
      </c>
      <c r="N78" s="28">
        <f>SUM(N65:N66)</f>
        <v>0</v>
      </c>
      <c r="O78" s="11"/>
      <c r="P78" s="28">
        <f>SUM(P65:P77)</f>
        <v>1923900</v>
      </c>
    </row>
    <row r="79" spans="1:17" hidden="1" x14ac:dyDescent="0.2">
      <c r="B79" s="27" t="s">
        <v>73</v>
      </c>
      <c r="D79" s="14"/>
      <c r="E79" s="15"/>
      <c r="G79" s="6"/>
      <c r="H79" s="11"/>
      <c r="I79" s="14"/>
      <c r="J79" s="14"/>
      <c r="K79" s="14"/>
      <c r="L79" s="14"/>
      <c r="M79" s="14"/>
      <c r="N79" s="1"/>
      <c r="O79" s="11"/>
      <c r="P79" s="6"/>
    </row>
    <row r="80" spans="1:17" hidden="1" x14ac:dyDescent="0.2">
      <c r="A80" s="47" t="s">
        <v>68</v>
      </c>
      <c r="B80" s="48" t="s">
        <v>69</v>
      </c>
      <c r="C80" s="34"/>
      <c r="D80" s="34"/>
      <c r="E80" s="34"/>
      <c r="F80" s="34"/>
      <c r="G80" s="35">
        <f>SUM(C80:F80)</f>
        <v>0</v>
      </c>
      <c r="H80" s="11"/>
      <c r="I80" s="16"/>
      <c r="J80" s="16"/>
      <c r="K80" s="16"/>
      <c r="L80" s="16"/>
      <c r="M80" s="16"/>
      <c r="N80" s="35">
        <f>SUM(I80:L80)</f>
        <v>0</v>
      </c>
      <c r="O80" s="30"/>
      <c r="P80" s="35">
        <f>N80+G80</f>
        <v>0</v>
      </c>
    </row>
    <row r="81" spans="1:17" hidden="1" x14ac:dyDescent="0.2">
      <c r="C81" s="33">
        <f>SUM(C80:C80)</f>
        <v>0</v>
      </c>
      <c r="D81" s="38">
        <f>SUM(D80:D80)</f>
        <v>0</v>
      </c>
      <c r="E81" s="33">
        <f>SUM(E80:E80)</f>
        <v>0</v>
      </c>
      <c r="F81" s="33">
        <f>SUM(F80:F80)</f>
        <v>0</v>
      </c>
      <c r="G81" s="33">
        <f>SUM(G80:G80)</f>
        <v>0</v>
      </c>
      <c r="H81" s="11"/>
      <c r="I81" s="33">
        <f t="shared" ref="I81:N81" si="13">SUM(I80:I80)</f>
        <v>0</v>
      </c>
      <c r="J81" s="33">
        <f t="shared" si="13"/>
        <v>0</v>
      </c>
      <c r="K81" s="33">
        <f t="shared" si="13"/>
        <v>0</v>
      </c>
      <c r="L81" s="33">
        <f t="shared" si="13"/>
        <v>0</v>
      </c>
      <c r="M81" s="33">
        <f t="shared" si="13"/>
        <v>0</v>
      </c>
      <c r="N81" s="28">
        <f t="shared" si="13"/>
        <v>0</v>
      </c>
      <c r="O81" s="30"/>
      <c r="P81" s="28">
        <f>SUM(P80:P80)</f>
        <v>0</v>
      </c>
    </row>
    <row r="82" spans="1:17" hidden="1" x14ac:dyDescent="0.2">
      <c r="B82" s="4"/>
      <c r="C82" s="33"/>
      <c r="D82" s="38"/>
      <c r="E82" s="38"/>
      <c r="F82" s="33"/>
      <c r="G82" s="33"/>
      <c r="H82" s="11"/>
      <c r="I82" s="38"/>
      <c r="J82" s="38"/>
      <c r="K82" s="38"/>
      <c r="L82" s="38"/>
      <c r="M82" s="38"/>
      <c r="N82" s="28"/>
      <c r="O82" s="11"/>
      <c r="P82" s="28"/>
    </row>
    <row r="83" spans="1:17" hidden="1" x14ac:dyDescent="0.2">
      <c r="B83" s="27" t="s">
        <v>67</v>
      </c>
      <c r="C83" s="14"/>
      <c r="D83" s="15"/>
      <c r="G83" s="28"/>
      <c r="H83" s="11"/>
      <c r="I83" s="14"/>
      <c r="J83" s="14"/>
      <c r="K83" s="14"/>
      <c r="L83" s="14"/>
      <c r="M83" s="14"/>
      <c r="N83" s="29"/>
      <c r="O83" s="11"/>
      <c r="P83" s="28"/>
    </row>
    <row r="84" spans="1:17" hidden="1" x14ac:dyDescent="0.2">
      <c r="A84" s="47" t="s">
        <v>68</v>
      </c>
      <c r="B84" s="48" t="s">
        <v>69</v>
      </c>
      <c r="C84" s="33"/>
      <c r="D84" s="38"/>
      <c r="E84" s="39">
        <v>0</v>
      </c>
      <c r="F84" s="16"/>
      <c r="G84" s="35">
        <f>SUM(C84:F84)</f>
        <v>0</v>
      </c>
      <c r="H84" s="11"/>
      <c r="I84" s="34"/>
      <c r="J84" s="34"/>
      <c r="K84" s="34"/>
      <c r="L84" s="34"/>
      <c r="M84" s="34"/>
      <c r="N84" s="35"/>
      <c r="O84" s="11"/>
      <c r="P84" s="35">
        <f>N84+G84</f>
        <v>0</v>
      </c>
    </row>
    <row r="85" spans="1:17" hidden="1" x14ac:dyDescent="0.2">
      <c r="B85" s="4"/>
      <c r="C85" s="24">
        <f>SUM(C83:C84)</f>
        <v>0</v>
      </c>
      <c r="D85" s="49">
        <f>SUM(D83:D84)</f>
        <v>0</v>
      </c>
      <c r="E85" s="49">
        <f>SUM(E83:E84)</f>
        <v>0</v>
      </c>
      <c r="F85" s="33">
        <f>SUM(F83:F84)</f>
        <v>0</v>
      </c>
      <c r="G85" s="33">
        <f>SUM(G83:G84)</f>
        <v>0</v>
      </c>
      <c r="H85" s="11"/>
      <c r="I85" s="33">
        <f>SUM(I83:I84)</f>
        <v>0</v>
      </c>
      <c r="J85" s="33">
        <f>SUM(J83:J84)</f>
        <v>0</v>
      </c>
      <c r="K85" s="33">
        <f>SUM(K83:K84)</f>
        <v>0</v>
      </c>
      <c r="L85" s="33">
        <f>SUM(L83:L84)</f>
        <v>0</v>
      </c>
      <c r="M85" s="33">
        <f>SUM(M83:M84)</f>
        <v>0</v>
      </c>
      <c r="N85" s="28">
        <f>SUM(N83:N83)</f>
        <v>0</v>
      </c>
      <c r="O85" s="11"/>
      <c r="P85" s="28">
        <f>SUM(P83:P84)</f>
        <v>0</v>
      </c>
    </row>
    <row r="86" spans="1:17" x14ac:dyDescent="0.2">
      <c r="B86" s="4"/>
      <c r="C86" s="33"/>
      <c r="D86" s="38"/>
      <c r="E86" s="38"/>
      <c r="F86" s="33"/>
      <c r="G86" s="33"/>
      <c r="H86" s="11"/>
      <c r="I86" s="38"/>
      <c r="J86" s="38"/>
      <c r="K86" s="38"/>
      <c r="L86" s="38"/>
      <c r="M86" s="38"/>
      <c r="N86" s="28"/>
      <c r="O86" s="11"/>
      <c r="P86" s="28"/>
    </row>
    <row r="87" spans="1:17" s="2" customFormat="1" x14ac:dyDescent="0.2">
      <c r="B87" s="27" t="s">
        <v>43</v>
      </c>
      <c r="C87" s="1">
        <f>C78+C81+C85</f>
        <v>0</v>
      </c>
      <c r="D87" s="9">
        <f>D78+D81+D85</f>
        <v>0</v>
      </c>
      <c r="E87" s="1">
        <f>E78+E81+E85</f>
        <v>1923900</v>
      </c>
      <c r="F87" s="1">
        <f>F78+F81+F85</f>
        <v>0</v>
      </c>
      <c r="G87" s="1">
        <f>G78+G81+G85</f>
        <v>1923900</v>
      </c>
      <c r="H87" s="23"/>
      <c r="I87" s="9"/>
      <c r="J87" s="9"/>
      <c r="K87" s="9"/>
      <c r="L87" s="9"/>
      <c r="M87" s="9"/>
      <c r="N87" s="1">
        <f>N78+N85</f>
        <v>0</v>
      </c>
      <c r="O87" s="23"/>
      <c r="P87" s="1">
        <f>P78+P81+P85</f>
        <v>1923900</v>
      </c>
    </row>
    <row r="88" spans="1:17" x14ac:dyDescent="0.2">
      <c r="B88" s="4"/>
      <c r="D88" s="14"/>
      <c r="E88" s="15"/>
      <c r="G88" s="6"/>
      <c r="H88" s="11"/>
      <c r="I88" s="14"/>
      <c r="J88" s="14"/>
      <c r="K88" s="14"/>
      <c r="L88" s="14"/>
      <c r="M88" s="14"/>
      <c r="N88" s="1"/>
      <c r="O88" s="11"/>
      <c r="P88" s="6"/>
    </row>
    <row r="89" spans="1:17" x14ac:dyDescent="0.2">
      <c r="B89" s="2" t="s">
        <v>36</v>
      </c>
      <c r="D89" s="14"/>
      <c r="E89" s="15"/>
      <c r="G89" s="6"/>
      <c r="H89" s="11"/>
      <c r="I89" s="14"/>
      <c r="J89" s="14"/>
      <c r="K89" s="14"/>
      <c r="L89" s="14"/>
      <c r="M89" s="14"/>
      <c r="N89" s="1"/>
      <c r="O89" s="11"/>
      <c r="P89" s="6"/>
    </row>
    <row r="90" spans="1:17" x14ac:dyDescent="0.2">
      <c r="B90" s="27" t="s">
        <v>71</v>
      </c>
      <c r="D90" s="14"/>
      <c r="E90" s="15"/>
      <c r="G90" s="6"/>
      <c r="H90" s="11"/>
      <c r="I90" s="14"/>
      <c r="J90" s="14"/>
      <c r="K90" s="14"/>
      <c r="L90" s="14"/>
      <c r="M90" s="14"/>
      <c r="N90" s="1"/>
      <c r="O90" s="11"/>
      <c r="P90" s="6"/>
    </row>
    <row r="91" spans="1:17" x14ac:dyDescent="0.2">
      <c r="A91" t="s">
        <v>45</v>
      </c>
      <c r="B91" s="47" t="s">
        <v>79</v>
      </c>
      <c r="C91" s="14"/>
      <c r="D91" s="14"/>
      <c r="F91" s="14">
        <v>512900</v>
      </c>
      <c r="G91" s="28">
        <f>SUM(C91:F91)</f>
        <v>512900</v>
      </c>
      <c r="H91" s="11"/>
      <c r="N91" s="29">
        <f>SUM(I91:L91)</f>
        <v>0</v>
      </c>
      <c r="O91" s="30"/>
      <c r="P91" s="28">
        <f>N91+G91</f>
        <v>512900</v>
      </c>
      <c r="Q91">
        <v>86166</v>
      </c>
    </row>
    <row r="92" spans="1:17" x14ac:dyDescent="0.2">
      <c r="A92" s="47" t="s">
        <v>103</v>
      </c>
      <c r="B92" s="48" t="s">
        <v>104</v>
      </c>
      <c r="C92" s="33"/>
      <c r="D92" s="38"/>
      <c r="E92" s="39"/>
      <c r="F92" s="33"/>
      <c r="G92" s="28">
        <f>SUM(C92:F92)</f>
        <v>0</v>
      </c>
      <c r="H92" s="11"/>
      <c r="I92" s="38"/>
      <c r="J92" s="38"/>
      <c r="K92" s="38"/>
      <c r="L92" s="38"/>
      <c r="M92" s="38"/>
      <c r="N92" s="28">
        <f>SUM(I92:L92)</f>
        <v>0</v>
      </c>
      <c r="O92" s="11"/>
      <c r="P92" s="28">
        <f>N92+G92</f>
        <v>0</v>
      </c>
    </row>
    <row r="93" spans="1:17" x14ac:dyDescent="0.2">
      <c r="A93" s="47" t="s">
        <v>117</v>
      </c>
      <c r="B93" s="48" t="s">
        <v>118</v>
      </c>
      <c r="C93" s="33"/>
      <c r="D93" s="38"/>
      <c r="E93" s="39"/>
      <c r="F93" s="33">
        <v>62000</v>
      </c>
      <c r="G93" s="28">
        <f>SUM(C93:F93)</f>
        <v>62000</v>
      </c>
      <c r="H93" s="11"/>
      <c r="I93" s="38"/>
      <c r="J93" s="38"/>
      <c r="K93" s="38"/>
      <c r="L93" s="38"/>
      <c r="M93" s="38"/>
      <c r="N93" s="28"/>
      <c r="O93" s="11"/>
      <c r="P93" s="28">
        <f>N93+G93</f>
        <v>62000</v>
      </c>
    </row>
    <row r="94" spans="1:17" x14ac:dyDescent="0.2">
      <c r="A94" s="47" t="s">
        <v>119</v>
      </c>
      <c r="B94" s="48" t="s">
        <v>120</v>
      </c>
      <c r="C94" s="33"/>
      <c r="D94" s="38"/>
      <c r="E94" s="39"/>
      <c r="F94" s="33">
        <v>597500</v>
      </c>
      <c r="G94" s="28">
        <f>SUM(C94:F94)</f>
        <v>597500</v>
      </c>
      <c r="H94" s="11"/>
      <c r="I94" s="38"/>
      <c r="J94" s="38"/>
      <c r="K94" s="38"/>
      <c r="L94" s="38"/>
      <c r="M94" s="38"/>
      <c r="N94" s="28"/>
      <c r="O94" s="11"/>
      <c r="P94" s="28">
        <f>N94+G94</f>
        <v>597500</v>
      </c>
    </row>
    <row r="95" spans="1:17" x14ac:dyDescent="0.2">
      <c r="A95" s="47"/>
      <c r="B95" s="47"/>
      <c r="C95" s="34"/>
      <c r="D95" s="34"/>
      <c r="E95" s="34"/>
      <c r="F95" s="34"/>
      <c r="G95" s="28">
        <f>SUM(C95:F95)</f>
        <v>0</v>
      </c>
      <c r="H95" s="11"/>
      <c r="I95" s="16"/>
      <c r="J95" s="16"/>
      <c r="K95" s="16"/>
      <c r="L95" s="16"/>
      <c r="M95" s="16"/>
      <c r="N95" s="35">
        <f>SUM(I95:L95)</f>
        <v>0</v>
      </c>
      <c r="O95" s="30"/>
      <c r="P95" s="28">
        <f>N95+G95</f>
        <v>0</v>
      </c>
    </row>
    <row r="96" spans="1:17" ht="12.6" customHeight="1" x14ac:dyDescent="0.2">
      <c r="C96" s="33">
        <f>SUM(C90:C95)</f>
        <v>0</v>
      </c>
      <c r="D96" s="38">
        <f>SUM(D90:D95)</f>
        <v>0</v>
      </c>
      <c r="E96" s="33">
        <f>SUM(E90:E95)</f>
        <v>0</v>
      </c>
      <c r="F96" s="33">
        <f>SUM(F91:F95)</f>
        <v>1172400</v>
      </c>
      <c r="G96" s="24">
        <f>SUM(G90:G95)</f>
        <v>1172400</v>
      </c>
      <c r="H96" s="11"/>
      <c r="I96" s="33">
        <f t="shared" ref="I96:N96" si="14">SUM(I90:I95)</f>
        <v>0</v>
      </c>
      <c r="J96" s="33">
        <f t="shared" si="14"/>
        <v>0</v>
      </c>
      <c r="K96" s="33">
        <f t="shared" si="14"/>
        <v>0</v>
      </c>
      <c r="L96" s="33">
        <f t="shared" si="14"/>
        <v>0</v>
      </c>
      <c r="M96" s="33">
        <f t="shared" si="14"/>
        <v>0</v>
      </c>
      <c r="N96" s="28">
        <f t="shared" si="14"/>
        <v>0</v>
      </c>
      <c r="O96" s="30"/>
      <c r="P96" s="41">
        <f>SUM(P90:P95)</f>
        <v>1172400</v>
      </c>
    </row>
    <row r="97" spans="1:16" hidden="1" x14ac:dyDescent="0.2">
      <c r="B97" s="27" t="s">
        <v>73</v>
      </c>
      <c r="D97" s="14"/>
      <c r="E97" s="15"/>
      <c r="G97" s="6"/>
      <c r="H97" s="11"/>
      <c r="I97" s="14"/>
      <c r="J97" s="14"/>
      <c r="K97" s="14"/>
      <c r="L97" s="14"/>
      <c r="M97" s="14"/>
      <c r="N97" s="1"/>
      <c r="O97" s="11"/>
      <c r="P97" s="6"/>
    </row>
    <row r="98" spans="1:16" hidden="1" x14ac:dyDescent="0.2">
      <c r="A98" s="47" t="s">
        <v>68</v>
      </c>
      <c r="B98" s="48" t="s">
        <v>69</v>
      </c>
      <c r="C98" s="34"/>
      <c r="D98" s="34"/>
      <c r="E98" s="34"/>
      <c r="F98" s="34">
        <v>0</v>
      </c>
      <c r="G98" s="35">
        <f>SUM(C98:F98)</f>
        <v>0</v>
      </c>
      <c r="H98" s="11"/>
      <c r="I98" s="16"/>
      <c r="J98" s="16"/>
      <c r="K98" s="16"/>
      <c r="L98" s="16"/>
      <c r="M98" s="16"/>
      <c r="N98" s="35">
        <f>SUM(I98:L98)</f>
        <v>0</v>
      </c>
      <c r="O98" s="30"/>
      <c r="P98" s="35">
        <f>N98+G98</f>
        <v>0</v>
      </c>
    </row>
    <row r="99" spans="1:16" hidden="1" x14ac:dyDescent="0.2">
      <c r="C99" s="33">
        <f>SUM(C98:C98)</f>
        <v>0</v>
      </c>
      <c r="D99" s="38">
        <f>SUM(D98:D98)</f>
        <v>0</v>
      </c>
      <c r="E99" s="33">
        <f>SUM(E98:E98)</f>
        <v>0</v>
      </c>
      <c r="F99" s="33">
        <f>SUM(F98:F98)</f>
        <v>0</v>
      </c>
      <c r="G99" s="33">
        <f>SUM(G98:G98)</f>
        <v>0</v>
      </c>
      <c r="H99" s="11"/>
      <c r="I99" s="33">
        <f t="shared" ref="I99:N99" si="15">SUM(I98:I98)</f>
        <v>0</v>
      </c>
      <c r="J99" s="33">
        <f t="shared" si="15"/>
        <v>0</v>
      </c>
      <c r="K99" s="33">
        <f t="shared" si="15"/>
        <v>0</v>
      </c>
      <c r="L99" s="33">
        <f t="shared" si="15"/>
        <v>0</v>
      </c>
      <c r="M99" s="33">
        <f t="shared" si="15"/>
        <v>0</v>
      </c>
      <c r="N99" s="28">
        <f t="shared" si="15"/>
        <v>0</v>
      </c>
      <c r="O99" s="30"/>
      <c r="P99" s="28">
        <f>SUM(P98:P98)</f>
        <v>0</v>
      </c>
    </row>
    <row r="100" spans="1:16" hidden="1" x14ac:dyDescent="0.2">
      <c r="B100" s="2"/>
      <c r="D100" s="14"/>
      <c r="E100" s="15"/>
      <c r="G100" s="6"/>
      <c r="H100" s="11"/>
      <c r="I100" s="14"/>
      <c r="J100" s="14"/>
      <c r="K100" s="14"/>
      <c r="L100" s="14"/>
      <c r="M100" s="14"/>
      <c r="N100" s="1"/>
      <c r="O100" s="11"/>
      <c r="P100" s="6"/>
    </row>
    <row r="101" spans="1:16" hidden="1" x14ac:dyDescent="0.2">
      <c r="B101" s="27" t="s">
        <v>58</v>
      </c>
      <c r="D101" s="14"/>
      <c r="E101" s="15"/>
      <c r="G101" s="6"/>
      <c r="H101" s="11"/>
      <c r="I101" s="14"/>
      <c r="J101" s="14"/>
      <c r="K101" s="14"/>
      <c r="L101" s="14"/>
      <c r="M101" s="14"/>
      <c r="N101" s="1"/>
      <c r="O101" s="11"/>
      <c r="P101" s="6"/>
    </row>
    <row r="102" spans="1:16" hidden="1" x14ac:dyDescent="0.2">
      <c r="A102" s="47"/>
      <c r="B102" s="47" t="s">
        <v>70</v>
      </c>
      <c r="C102" s="34"/>
      <c r="D102" s="34"/>
      <c r="E102" s="34"/>
      <c r="F102" s="34"/>
      <c r="G102" s="35">
        <f>SUM(C102:F102)</f>
        <v>0</v>
      </c>
      <c r="H102" s="11"/>
      <c r="I102" s="16"/>
      <c r="J102" s="16"/>
      <c r="K102" s="16"/>
      <c r="L102" s="16"/>
      <c r="M102" s="16"/>
      <c r="N102" s="35">
        <f>SUM(I102:L102)</f>
        <v>0</v>
      </c>
      <c r="O102" s="30"/>
      <c r="P102" s="35">
        <f>N102+G102</f>
        <v>0</v>
      </c>
    </row>
    <row r="103" spans="1:16" hidden="1" x14ac:dyDescent="0.2">
      <c r="C103" s="33">
        <f>SUM(C102:C102)</f>
        <v>0</v>
      </c>
      <c r="D103" s="38">
        <f>SUM(D102:D102)</f>
        <v>0</v>
      </c>
      <c r="E103" s="33">
        <f>SUM(E102:E102)</f>
        <v>0</v>
      </c>
      <c r="F103" s="33">
        <f>SUM(F102:F102)</f>
        <v>0</v>
      </c>
      <c r="G103" s="33">
        <f>SUM(G102:G102)</f>
        <v>0</v>
      </c>
      <c r="H103" s="11"/>
      <c r="I103" s="33">
        <f t="shared" ref="I103:N103" si="16">SUM(I102:I102)</f>
        <v>0</v>
      </c>
      <c r="J103" s="33">
        <f t="shared" si="16"/>
        <v>0</v>
      </c>
      <c r="K103" s="33">
        <f t="shared" si="16"/>
        <v>0</v>
      </c>
      <c r="L103" s="33">
        <f t="shared" si="16"/>
        <v>0</v>
      </c>
      <c r="M103" s="33">
        <f t="shared" si="16"/>
        <v>0</v>
      </c>
      <c r="N103" s="28">
        <f t="shared" si="16"/>
        <v>0</v>
      </c>
      <c r="O103" s="30"/>
      <c r="P103" s="28">
        <f>SUM(P102:P102)</f>
        <v>0</v>
      </c>
    </row>
    <row r="104" spans="1:16" x14ac:dyDescent="0.2">
      <c r="C104" s="33"/>
      <c r="D104" s="38"/>
      <c r="E104" s="38"/>
      <c r="F104" s="38"/>
      <c r="G104" s="28"/>
      <c r="H104" s="11"/>
      <c r="I104" s="33"/>
      <c r="J104" s="33"/>
      <c r="K104" s="33"/>
      <c r="L104" s="33"/>
      <c r="M104" s="33"/>
      <c r="N104" s="28"/>
      <c r="O104" s="30"/>
      <c r="P104" s="28"/>
    </row>
    <row r="105" spans="1:16" s="2" customFormat="1" x14ac:dyDescent="0.2">
      <c r="B105" s="27" t="s">
        <v>44</v>
      </c>
      <c r="C105" s="22">
        <f>C96+C99+C103</f>
        <v>0</v>
      </c>
      <c r="D105" s="26">
        <f>D96+D99+D103</f>
        <v>0</v>
      </c>
      <c r="E105" s="22">
        <f>E96+E99+E103</f>
        <v>0</v>
      </c>
      <c r="F105" s="22">
        <f>F96+F99+F103</f>
        <v>1172400</v>
      </c>
      <c r="G105" s="22">
        <f>G96+G99+G103</f>
        <v>1172400</v>
      </c>
      <c r="H105" s="23"/>
      <c r="I105" s="1"/>
      <c r="J105" s="1"/>
      <c r="K105" s="1"/>
      <c r="L105" s="1"/>
      <c r="M105" s="1"/>
      <c r="N105" s="1"/>
      <c r="O105" s="23"/>
      <c r="P105" s="22">
        <f>P96+P99+P103</f>
        <v>1172400</v>
      </c>
    </row>
    <row r="106" spans="1:16" x14ac:dyDescent="0.2">
      <c r="B106" s="27"/>
      <c r="C106" s="28"/>
      <c r="D106" s="45"/>
      <c r="E106" s="45"/>
      <c r="F106" s="28"/>
      <c r="G106" s="22"/>
      <c r="H106" s="11"/>
      <c r="N106" s="29"/>
      <c r="O106" s="11"/>
      <c r="P106" s="6"/>
    </row>
    <row r="107" spans="1:16" ht="13.5" thickBot="1" x14ac:dyDescent="0.25">
      <c r="B107" s="2" t="s">
        <v>24</v>
      </c>
      <c r="C107" s="21">
        <f>C14+C25+C62+C87+C105</f>
        <v>451000</v>
      </c>
      <c r="D107" s="21">
        <f>D14+D25+D62+D87+D105</f>
        <v>5712600</v>
      </c>
      <c r="E107" s="21">
        <f>E14+E25+E62+E87+E105</f>
        <v>1923900</v>
      </c>
      <c r="F107" s="21">
        <f>F14+F25+F62+F87+F105</f>
        <v>1172400</v>
      </c>
      <c r="G107" s="21">
        <f>G14+G25+G62+G87+G105</f>
        <v>9259900</v>
      </c>
      <c r="H107" s="42"/>
      <c r="I107" s="21">
        <f t="shared" ref="I107:N107" si="17">I14+I25+I62+I87+I105</f>
        <v>5418400</v>
      </c>
      <c r="J107" s="21">
        <f t="shared" si="17"/>
        <v>0</v>
      </c>
      <c r="K107" s="21">
        <f t="shared" si="17"/>
        <v>0</v>
      </c>
      <c r="L107" s="21">
        <f t="shared" si="17"/>
        <v>0</v>
      </c>
      <c r="M107" s="21">
        <f t="shared" si="17"/>
        <v>0</v>
      </c>
      <c r="N107" s="21">
        <f t="shared" si="17"/>
        <v>5418400</v>
      </c>
      <c r="O107" s="42"/>
      <c r="P107" s="21">
        <f>P14+P25+P62+P87+P105</f>
        <v>14678300</v>
      </c>
    </row>
    <row r="108" spans="1:16" ht="13.5" thickTop="1" x14ac:dyDescent="0.2">
      <c r="B108" s="2"/>
      <c r="C108" s="1"/>
      <c r="D108" s="1"/>
      <c r="E108" s="9"/>
      <c r="F108" s="1"/>
      <c r="G108" s="1"/>
      <c r="H108" s="9"/>
      <c r="I108" s="1"/>
      <c r="J108" s="1"/>
      <c r="K108" s="1"/>
      <c r="L108" s="1"/>
      <c r="M108" s="1"/>
      <c r="N108" s="1"/>
      <c r="O108"/>
    </row>
    <row r="109" spans="1:16" s="17" customFormat="1" hidden="1" x14ac:dyDescent="0.2">
      <c r="B109" s="18" t="s">
        <v>26</v>
      </c>
      <c r="C109" s="19"/>
      <c r="D109" s="19"/>
      <c r="E109" s="20"/>
      <c r="F109" s="19"/>
      <c r="G109" s="19"/>
      <c r="H109" s="20"/>
      <c r="I109" s="19"/>
      <c r="J109" s="19" t="e">
        <f>#REF!-J107</f>
        <v>#REF!</v>
      </c>
      <c r="K109" s="19"/>
      <c r="L109" s="19" t="e">
        <f>#REF!-L107</f>
        <v>#REF!</v>
      </c>
      <c r="M109" s="19"/>
      <c r="N109" s="19" t="e">
        <f>#REF!-N107</f>
        <v>#REF!</v>
      </c>
      <c r="P109" s="19" t="e">
        <f>#REF!-P107</f>
        <v>#REF!</v>
      </c>
    </row>
    <row r="110" spans="1:16" x14ac:dyDescent="0.2">
      <c r="C110" s="1"/>
      <c r="D110" s="1"/>
      <c r="E110" s="9"/>
      <c r="F110" s="1"/>
      <c r="G110" s="1"/>
      <c r="H110" s="8"/>
      <c r="I110" s="1"/>
      <c r="J110" s="1"/>
      <c r="K110" s="1"/>
      <c r="L110" s="1"/>
      <c r="M110" s="1"/>
      <c r="N110" s="1"/>
      <c r="O110" s="8"/>
    </row>
  </sheetData>
  <mergeCells count="1">
    <mergeCell ref="I6:N6"/>
  </mergeCells>
  <printOptions gridLines="1"/>
  <pageMargins left="0.2" right="0.2" top="0.5" bottom="0" header="0.3" footer="0.05"/>
  <pageSetup scale="85" fitToHeight="2" orientation="landscape" r:id="rId1"/>
  <headerFooter>
    <oddFooter>&amp;R&amp;P of &amp;N</oddFooter>
  </headerFooter>
  <rowBreaks count="1" manualBreakCount="1">
    <brk id="6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1"/>
  <sheetViews>
    <sheetView zoomScaleNormal="100" workbookViewId="0">
      <pane ySplit="10" topLeftCell="A51" activePane="bottomLeft" state="frozen"/>
      <selection pane="bottomLeft" activeCell="B87" sqref="B87"/>
    </sheetView>
  </sheetViews>
  <sheetFormatPr defaultRowHeight="12.75" x14ac:dyDescent="0.2"/>
  <cols>
    <col min="2" max="2" width="47" customWidth="1"/>
    <col min="3" max="3" width="11" style="10" customWidth="1"/>
    <col min="4" max="4" width="10.28515625" style="10" bestFit="1" customWidth="1"/>
    <col min="5" max="5" width="11" style="14" bestFit="1" customWidth="1"/>
    <col min="6" max="6" width="10.140625" style="10" customWidth="1"/>
    <col min="7" max="7" width="11.7109375" style="10" customWidth="1"/>
    <col min="8" max="8" width="1.7109375" style="14" customWidth="1"/>
    <col min="9" max="9" width="12.28515625" style="10" customWidth="1"/>
    <col min="10" max="10" width="14.28515625" style="10" hidden="1" customWidth="1"/>
    <col min="11" max="11" width="13.5703125" style="10" hidden="1" customWidth="1"/>
    <col min="12" max="12" width="13.7109375" style="10" hidden="1" customWidth="1"/>
    <col min="13" max="13" width="13.5703125" style="10" hidden="1" customWidth="1"/>
    <col min="14" max="14" width="14.7109375" style="10" customWidth="1"/>
    <col min="15" max="15" width="1.28515625" style="14" customWidth="1"/>
    <col min="16" max="16" width="12.42578125" style="1" customWidth="1"/>
    <col min="17" max="17" width="8.7109375" hidden="1" customWidth="1"/>
    <col min="18" max="18" width="0" hidden="1" customWidth="1"/>
  </cols>
  <sheetData>
    <row r="1" spans="1:16" ht="15" x14ac:dyDescent="0.25">
      <c r="A1" s="50"/>
      <c r="B1" s="51" t="s">
        <v>39</v>
      </c>
      <c r="C1" s="52"/>
      <c r="D1" s="52"/>
      <c r="E1" s="52"/>
      <c r="F1" s="52"/>
      <c r="G1" s="52"/>
      <c r="H1" s="7"/>
      <c r="I1" s="52"/>
      <c r="J1" s="52"/>
      <c r="K1" s="52"/>
      <c r="L1" s="52"/>
      <c r="M1" s="52"/>
      <c r="N1" s="52"/>
      <c r="O1" s="7"/>
      <c r="P1" s="61"/>
    </row>
    <row r="2" spans="1:16" x14ac:dyDescent="0.2">
      <c r="A2" s="50"/>
      <c r="B2" s="62" t="s">
        <v>0</v>
      </c>
      <c r="C2" s="53"/>
      <c r="D2" s="52"/>
      <c r="E2" s="52"/>
      <c r="F2" s="52"/>
      <c r="G2" s="52"/>
      <c r="H2" s="7"/>
      <c r="I2" s="53"/>
      <c r="J2" s="53"/>
      <c r="K2" s="53"/>
      <c r="L2" s="53"/>
      <c r="M2" s="53"/>
      <c r="N2" s="52"/>
      <c r="O2" s="7"/>
      <c r="P2" s="61"/>
    </row>
    <row r="3" spans="1:16" x14ac:dyDescent="0.2">
      <c r="A3" s="50"/>
      <c r="B3" s="62" t="s">
        <v>25</v>
      </c>
      <c r="C3" s="75"/>
      <c r="D3" s="76"/>
      <c r="E3" s="76"/>
      <c r="F3" s="76"/>
      <c r="G3" s="76"/>
      <c r="H3" s="7"/>
      <c r="I3" s="52"/>
      <c r="J3" s="52"/>
      <c r="K3" s="52"/>
      <c r="L3" s="52"/>
      <c r="M3" s="52"/>
      <c r="N3" s="52"/>
      <c r="O3" s="7"/>
      <c r="P3" s="61"/>
    </row>
    <row r="4" spans="1:16" x14ac:dyDescent="0.2">
      <c r="A4" s="50"/>
      <c r="B4" s="62" t="s">
        <v>17</v>
      </c>
      <c r="C4" s="53"/>
      <c r="D4" s="52"/>
      <c r="E4" s="52"/>
      <c r="F4" s="52"/>
      <c r="G4" s="52"/>
      <c r="H4" s="7"/>
      <c r="I4" s="53"/>
      <c r="J4" s="53"/>
      <c r="K4" s="53"/>
      <c r="L4" s="53"/>
      <c r="M4" s="53"/>
      <c r="N4" s="52"/>
      <c r="O4" s="7"/>
      <c r="P4" s="61"/>
    </row>
    <row r="5" spans="1:16" x14ac:dyDescent="0.2">
      <c r="A5" s="50"/>
      <c r="B5" s="62" t="s">
        <v>91</v>
      </c>
      <c r="C5" s="52"/>
      <c r="D5" s="52"/>
      <c r="E5" s="52"/>
      <c r="F5" s="52"/>
      <c r="G5" s="50"/>
      <c r="H5" s="11"/>
      <c r="I5" s="52"/>
      <c r="J5" s="52"/>
      <c r="K5" s="52"/>
      <c r="L5" s="52"/>
      <c r="M5" s="52"/>
      <c r="N5" s="52"/>
      <c r="O5" s="11"/>
      <c r="P5" s="61"/>
    </row>
    <row r="6" spans="1:16" x14ac:dyDescent="0.2">
      <c r="A6" s="50"/>
      <c r="B6" s="62"/>
      <c r="C6" s="74" t="s">
        <v>23</v>
      </c>
      <c r="D6" s="77"/>
      <c r="E6" s="77"/>
      <c r="F6" s="77"/>
      <c r="G6" s="50"/>
      <c r="H6" s="11"/>
      <c r="I6" s="74" t="s">
        <v>18</v>
      </c>
      <c r="J6" s="74"/>
      <c r="K6" s="74"/>
      <c r="L6" s="74"/>
      <c r="M6" s="74"/>
      <c r="N6" s="74"/>
      <c r="O6" s="11"/>
      <c r="P6" s="61"/>
    </row>
    <row r="7" spans="1:16" x14ac:dyDescent="0.2">
      <c r="A7" s="50"/>
      <c r="B7" s="50"/>
      <c r="C7" s="54"/>
      <c r="D7" s="54"/>
      <c r="E7" s="54"/>
      <c r="F7" s="54"/>
      <c r="G7" s="55"/>
      <c r="H7" s="11"/>
      <c r="I7" s="59"/>
      <c r="J7" s="59"/>
      <c r="K7" s="59"/>
      <c r="L7" s="59"/>
      <c r="M7" s="59"/>
      <c r="N7" s="55"/>
      <c r="O7" s="11"/>
      <c r="P7" s="55" t="s">
        <v>13</v>
      </c>
    </row>
    <row r="8" spans="1:16" x14ac:dyDescent="0.2">
      <c r="A8" s="50"/>
      <c r="B8" s="50"/>
      <c r="C8" s="54" t="s">
        <v>1</v>
      </c>
      <c r="D8" s="54" t="s">
        <v>2</v>
      </c>
      <c r="E8" s="54" t="s">
        <v>3</v>
      </c>
      <c r="F8" s="54" t="s">
        <v>4</v>
      </c>
      <c r="G8" s="55" t="s">
        <v>5</v>
      </c>
      <c r="H8" s="12"/>
      <c r="I8" s="59" t="s">
        <v>6</v>
      </c>
      <c r="J8" s="59" t="s">
        <v>6</v>
      </c>
      <c r="K8" s="59" t="s">
        <v>6</v>
      </c>
      <c r="L8" s="59" t="s">
        <v>20</v>
      </c>
      <c r="M8" s="52"/>
      <c r="N8" s="55" t="s">
        <v>5</v>
      </c>
      <c r="O8" s="12"/>
      <c r="P8" s="55" t="s">
        <v>40</v>
      </c>
    </row>
    <row r="9" spans="1:16" x14ac:dyDescent="0.2">
      <c r="A9" s="50"/>
      <c r="B9" s="50"/>
      <c r="C9" s="54" t="s">
        <v>7</v>
      </c>
      <c r="D9" s="54" t="s">
        <v>8</v>
      </c>
      <c r="E9" s="54" t="s">
        <v>9</v>
      </c>
      <c r="F9" s="54" t="s">
        <v>10</v>
      </c>
      <c r="G9" s="55" t="s">
        <v>11</v>
      </c>
      <c r="H9" s="12"/>
      <c r="I9" s="59" t="s">
        <v>12</v>
      </c>
      <c r="J9" s="59" t="s">
        <v>12</v>
      </c>
      <c r="K9" s="59" t="s">
        <v>48</v>
      </c>
      <c r="L9" s="59" t="s">
        <v>21</v>
      </c>
      <c r="M9" s="59" t="s">
        <v>49</v>
      </c>
      <c r="N9" s="55" t="s">
        <v>22</v>
      </c>
      <c r="O9" s="12"/>
      <c r="P9" s="55" t="s">
        <v>41</v>
      </c>
    </row>
    <row r="10" spans="1:16" x14ac:dyDescent="0.2">
      <c r="A10" s="56" t="s">
        <v>86</v>
      </c>
      <c r="B10" s="56" t="s">
        <v>15</v>
      </c>
      <c r="C10" s="57" t="s">
        <v>13</v>
      </c>
      <c r="D10" s="57" t="s">
        <v>13</v>
      </c>
      <c r="E10" s="57" t="s">
        <v>13</v>
      </c>
      <c r="F10" s="57" t="s">
        <v>13</v>
      </c>
      <c r="G10" s="58" t="s">
        <v>13</v>
      </c>
      <c r="H10" s="13"/>
      <c r="I10" s="57" t="s">
        <v>19</v>
      </c>
      <c r="J10" s="60" t="s">
        <v>16</v>
      </c>
      <c r="K10" s="60" t="s">
        <v>16</v>
      </c>
      <c r="L10" s="57" t="s">
        <v>16</v>
      </c>
      <c r="M10" s="57" t="s">
        <v>16</v>
      </c>
      <c r="N10" s="58" t="s">
        <v>14</v>
      </c>
      <c r="O10" s="13"/>
      <c r="P10" s="58" t="s">
        <v>42</v>
      </c>
    </row>
    <row r="11" spans="1:16" x14ac:dyDescent="0.2">
      <c r="A11" s="3" t="s">
        <v>85</v>
      </c>
      <c r="B11" s="3"/>
      <c r="H11" s="11"/>
      <c r="O11" s="11"/>
    </row>
    <row r="12" spans="1:16" x14ac:dyDescent="0.2">
      <c r="B12" s="2" t="s">
        <v>27</v>
      </c>
      <c r="H12" s="11"/>
      <c r="O12" s="11"/>
    </row>
    <row r="13" spans="1:16" x14ac:dyDescent="0.2">
      <c r="B13" s="2" t="s">
        <v>57</v>
      </c>
      <c r="H13" s="11"/>
      <c r="O13" s="11"/>
    </row>
    <row r="14" spans="1:16" x14ac:dyDescent="0.2">
      <c r="B14" s="47" t="s">
        <v>63</v>
      </c>
      <c r="G14" s="6">
        <v>0</v>
      </c>
      <c r="H14" s="11"/>
      <c r="I14" s="14">
        <v>4395491</v>
      </c>
      <c r="J14" s="14"/>
      <c r="K14" s="14"/>
      <c r="N14" s="1">
        <f>SUM(I14:M14)</f>
        <v>4395491</v>
      </c>
      <c r="O14" s="11"/>
      <c r="P14" s="26">
        <f>G14+N14</f>
        <v>4395491</v>
      </c>
    </row>
    <row r="15" spans="1:16" x14ac:dyDescent="0.2">
      <c r="G15" s="6"/>
      <c r="H15" s="11"/>
      <c r="I15" s="14"/>
      <c r="J15" s="14"/>
      <c r="K15" s="14"/>
      <c r="N15" s="1"/>
      <c r="O15" s="11"/>
      <c r="P15" s="44"/>
    </row>
    <row r="16" spans="1:16" x14ac:dyDescent="0.2">
      <c r="B16" s="2" t="s">
        <v>28</v>
      </c>
      <c r="G16" s="6"/>
      <c r="H16" s="11"/>
      <c r="I16" s="14"/>
      <c r="J16" s="14"/>
      <c r="K16" s="14"/>
      <c r="N16" s="1"/>
      <c r="O16" s="11"/>
      <c r="P16" s="44"/>
    </row>
    <row r="17" spans="1:16" x14ac:dyDescent="0.2">
      <c r="B17" s="2" t="s">
        <v>38</v>
      </c>
      <c r="G17" s="6"/>
      <c r="H17" s="11"/>
      <c r="I17" s="14"/>
      <c r="J17" s="14"/>
      <c r="K17" s="14"/>
      <c r="N17" s="1"/>
      <c r="O17" s="11"/>
      <c r="P17" s="44"/>
    </row>
    <row r="18" spans="1:16" x14ac:dyDescent="0.2">
      <c r="A18" t="s">
        <v>46</v>
      </c>
      <c r="B18" s="47" t="s">
        <v>59</v>
      </c>
      <c r="C18" s="14">
        <v>126320</v>
      </c>
      <c r="F18" s="14"/>
      <c r="G18" s="28">
        <f>SUM(C18:F18)</f>
        <v>126320</v>
      </c>
      <c r="H18" s="11"/>
      <c r="N18" s="1">
        <f>SUM(I18:L18)</f>
        <v>0</v>
      </c>
      <c r="O18" s="11"/>
      <c r="P18" s="45">
        <f>N18+G18</f>
        <v>126320</v>
      </c>
    </row>
    <row r="19" spans="1:16" x14ac:dyDescent="0.2">
      <c r="B19" s="2"/>
      <c r="G19" s="6"/>
      <c r="H19" s="11"/>
      <c r="I19" s="14"/>
      <c r="J19" s="14"/>
      <c r="K19" s="14"/>
      <c r="N19" s="1"/>
      <c r="O19" s="11"/>
      <c r="P19" s="44"/>
    </row>
    <row r="20" spans="1:16" x14ac:dyDescent="0.2">
      <c r="B20" s="2" t="s">
        <v>58</v>
      </c>
      <c r="G20" s="6"/>
      <c r="H20" s="11"/>
      <c r="I20" s="14"/>
      <c r="J20" s="14"/>
      <c r="K20" s="14"/>
      <c r="N20" s="1"/>
      <c r="O20" s="11"/>
      <c r="P20" s="44"/>
    </row>
    <row r="21" spans="1:16" hidden="1" x14ac:dyDescent="0.2">
      <c r="A21" s="47"/>
      <c r="B21" s="47" t="s">
        <v>60</v>
      </c>
      <c r="C21" s="14"/>
      <c r="F21" s="14"/>
      <c r="G21" s="28">
        <f>SUM(C21:F21)</f>
        <v>0</v>
      </c>
      <c r="H21" s="11"/>
      <c r="N21" s="1">
        <f>SUM(I21:L21)</f>
        <v>0</v>
      </c>
      <c r="O21" s="11"/>
      <c r="P21" s="45">
        <f>N21+G21</f>
        <v>0</v>
      </c>
    </row>
    <row r="22" spans="1:16" x14ac:dyDescent="0.2">
      <c r="A22" t="s">
        <v>47</v>
      </c>
      <c r="B22" s="47" t="s">
        <v>61</v>
      </c>
      <c r="C22" s="34">
        <v>51000</v>
      </c>
      <c r="D22" s="16"/>
      <c r="E22" s="34"/>
      <c r="F22" s="34"/>
      <c r="G22" s="35">
        <f>SUM(C22:F22)</f>
        <v>51000</v>
      </c>
      <c r="H22" s="11"/>
      <c r="I22" s="16"/>
      <c r="J22" s="16"/>
      <c r="K22" s="16"/>
      <c r="L22" s="16"/>
      <c r="M22" s="16"/>
      <c r="N22" s="43">
        <f>SUM(I22:L22)</f>
        <v>0</v>
      </c>
      <c r="O22" s="11"/>
      <c r="P22" s="46">
        <f>N22+G22</f>
        <v>51000</v>
      </c>
    </row>
    <row r="23" spans="1:16" x14ac:dyDescent="0.2">
      <c r="C23" s="14">
        <f>SUM(C21:C22)</f>
        <v>51000</v>
      </c>
      <c r="D23" s="14">
        <f t="shared" ref="D23:M23" si="0">SUM(D21:D22)</f>
        <v>0</v>
      </c>
      <c r="E23" s="14">
        <f t="shared" si="0"/>
        <v>0</v>
      </c>
      <c r="F23" s="14">
        <f t="shared" si="0"/>
        <v>0</v>
      </c>
      <c r="G23" s="14">
        <f t="shared" si="0"/>
        <v>51000</v>
      </c>
      <c r="H23" s="11"/>
      <c r="I23" s="14">
        <f t="shared" si="0"/>
        <v>0</v>
      </c>
      <c r="J23" s="14">
        <f t="shared" si="0"/>
        <v>0</v>
      </c>
      <c r="K23" s="14">
        <f t="shared" si="0"/>
        <v>0</v>
      </c>
      <c r="L23" s="14">
        <f t="shared" si="0"/>
        <v>0</v>
      </c>
      <c r="M23" s="14">
        <f t="shared" si="0"/>
        <v>0</v>
      </c>
      <c r="N23" s="14">
        <f>SUM(N21:N22)</f>
        <v>0</v>
      </c>
      <c r="O23" s="11"/>
      <c r="P23" s="14">
        <f>SUM(P21:P22)</f>
        <v>51000</v>
      </c>
    </row>
    <row r="24" spans="1:16" x14ac:dyDescent="0.2">
      <c r="C24" s="14"/>
      <c r="D24" s="14"/>
      <c r="F24" s="14"/>
      <c r="G24" s="14"/>
      <c r="H24" s="11"/>
      <c r="N24" s="1"/>
      <c r="O24" s="11"/>
      <c r="P24" s="44"/>
    </row>
    <row r="25" spans="1:16" s="2" customFormat="1" x14ac:dyDescent="0.2">
      <c r="B25" s="27" t="s">
        <v>62</v>
      </c>
      <c r="C25" s="9">
        <f>C18+C23</f>
        <v>177320</v>
      </c>
      <c r="D25" s="9">
        <f>D18+D23</f>
        <v>0</v>
      </c>
      <c r="E25" s="9">
        <f>E18+E23</f>
        <v>0</v>
      </c>
      <c r="F25" s="9">
        <f>F18+F23</f>
        <v>0</v>
      </c>
      <c r="G25" s="9">
        <f>G18+G23</f>
        <v>177320</v>
      </c>
      <c r="H25" s="23"/>
      <c r="I25" s="1"/>
      <c r="J25" s="1"/>
      <c r="K25" s="1"/>
      <c r="L25" s="1"/>
      <c r="M25" s="1"/>
      <c r="N25" s="1">
        <f>SUM(I25:L26)</f>
        <v>0</v>
      </c>
      <c r="O25" s="23"/>
      <c r="P25" s="9">
        <f>P18+P23</f>
        <v>177320</v>
      </c>
    </row>
    <row r="26" spans="1:16" x14ac:dyDescent="0.2">
      <c r="C26" s="14"/>
      <c r="D26" s="15"/>
      <c r="F26" s="14"/>
      <c r="G26" s="6"/>
      <c r="H26" s="11"/>
      <c r="N26" s="1"/>
      <c r="O26" s="11"/>
      <c r="P26" s="6"/>
    </row>
    <row r="27" spans="1:16" x14ac:dyDescent="0.2">
      <c r="B27" s="2" t="s">
        <v>29</v>
      </c>
      <c r="C27" s="14"/>
      <c r="D27" s="15"/>
      <c r="F27" s="14"/>
      <c r="G27" s="6"/>
      <c r="H27" s="11"/>
      <c r="N27" s="1"/>
      <c r="O27" s="11"/>
      <c r="P27" s="6"/>
    </row>
    <row r="28" spans="1:16" hidden="1" x14ac:dyDescent="0.2">
      <c r="B28" s="2" t="s">
        <v>38</v>
      </c>
      <c r="C28" s="14"/>
      <c r="D28" s="37"/>
      <c r="F28" s="14"/>
      <c r="G28" s="6"/>
      <c r="H28" s="11"/>
      <c r="N28" s="1"/>
      <c r="O28" s="11"/>
      <c r="P28" s="6"/>
    </row>
    <row r="29" spans="1:16" hidden="1" x14ac:dyDescent="0.2">
      <c r="A29" t="s">
        <v>46</v>
      </c>
      <c r="B29" s="47" t="s">
        <v>59</v>
      </c>
      <c r="C29" s="14"/>
      <c r="D29" s="37">
        <v>0</v>
      </c>
      <c r="F29" s="14"/>
      <c r="G29" s="28">
        <f>SUM(C29:F29)</f>
        <v>0</v>
      </c>
      <c r="H29" s="11"/>
      <c r="N29" s="29">
        <f>SUM(I29:L30)</f>
        <v>0</v>
      </c>
      <c r="O29" s="11"/>
      <c r="P29" s="28">
        <f>G29+N29</f>
        <v>0</v>
      </c>
    </row>
    <row r="30" spans="1:16" hidden="1" x14ac:dyDescent="0.2">
      <c r="B30" s="2"/>
      <c r="C30" s="14"/>
      <c r="D30" s="15"/>
      <c r="F30" s="14"/>
      <c r="G30" s="6"/>
      <c r="H30" s="11"/>
      <c r="N30" s="1"/>
      <c r="O30" s="11"/>
      <c r="P30" s="6">
        <f>G30+N30</f>
        <v>0</v>
      </c>
    </row>
    <row r="31" spans="1:16" x14ac:dyDescent="0.2">
      <c r="B31" s="2" t="s">
        <v>53</v>
      </c>
      <c r="C31" s="14"/>
      <c r="D31" s="15"/>
      <c r="F31" s="14"/>
      <c r="G31" s="6"/>
      <c r="H31" s="11"/>
      <c r="N31" s="1"/>
      <c r="O31" s="11"/>
      <c r="P31" s="6">
        <f>G31+N31</f>
        <v>0</v>
      </c>
    </row>
    <row r="32" spans="1:16" hidden="1" x14ac:dyDescent="0.2">
      <c r="B32" t="s">
        <v>33</v>
      </c>
      <c r="C32" s="14"/>
      <c r="D32" s="15"/>
      <c r="F32" s="14"/>
      <c r="G32" s="28">
        <f>SUM(C32:F32)</f>
        <v>0</v>
      </c>
      <c r="H32" s="11"/>
      <c r="J32" s="14"/>
      <c r="N32" s="29">
        <f>SUM(I32:L33)</f>
        <v>0</v>
      </c>
      <c r="O32" s="11"/>
      <c r="P32" s="28">
        <f>G32+N32</f>
        <v>0</v>
      </c>
    </row>
    <row r="33" spans="1:16" hidden="1" x14ac:dyDescent="0.2">
      <c r="B33" s="32" t="s">
        <v>50</v>
      </c>
      <c r="C33" s="14"/>
      <c r="D33" s="15"/>
      <c r="F33" s="14"/>
      <c r="G33" s="28"/>
      <c r="H33" s="11"/>
      <c r="M33" s="14"/>
      <c r="N33" s="29">
        <f>SUM(I33:M33)</f>
        <v>0</v>
      </c>
      <c r="O33" s="11"/>
      <c r="P33" s="28">
        <f>G33+N33</f>
        <v>0</v>
      </c>
    </row>
    <row r="34" spans="1:16" x14ac:dyDescent="0.2">
      <c r="B34" s="5" t="s">
        <v>31</v>
      </c>
      <c r="C34" s="14"/>
      <c r="D34" s="14">
        <v>1095400</v>
      </c>
      <c r="G34" s="28">
        <f t="shared" ref="G34:G39" si="1">SUM(C34:F34)</f>
        <v>1095400</v>
      </c>
      <c r="H34" s="11"/>
      <c r="I34" s="14"/>
      <c r="J34" s="14"/>
      <c r="K34" s="14"/>
      <c r="L34" s="14"/>
      <c r="M34" s="14"/>
      <c r="N34" s="29">
        <f>SUM(I34:L34)</f>
        <v>0</v>
      </c>
      <c r="O34" s="11"/>
      <c r="P34" s="28">
        <f>N34+G34</f>
        <v>1095400</v>
      </c>
    </row>
    <row r="35" spans="1:16" x14ac:dyDescent="0.2">
      <c r="B35" s="5" t="s">
        <v>51</v>
      </c>
      <c r="C35" s="14"/>
      <c r="D35" s="14">
        <v>146800</v>
      </c>
      <c r="G35" s="28">
        <f t="shared" si="1"/>
        <v>146800</v>
      </c>
      <c r="H35" s="11"/>
      <c r="I35" s="14"/>
      <c r="J35" s="14"/>
      <c r="K35" s="14"/>
      <c r="L35" s="14"/>
      <c r="M35" s="14"/>
      <c r="N35" s="29">
        <f t="shared" ref="N35:N48" si="2">SUM(I35:L35)</f>
        <v>0</v>
      </c>
      <c r="O35" s="11"/>
      <c r="P35" s="28">
        <f t="shared" ref="P35:P48" si="3">N35+G35</f>
        <v>146800</v>
      </c>
    </row>
    <row r="36" spans="1:16" x14ac:dyDescent="0.2">
      <c r="B36" s="48" t="s">
        <v>87</v>
      </c>
      <c r="C36" s="14"/>
      <c r="D36" s="14">
        <v>707400</v>
      </c>
      <c r="G36" s="28">
        <f t="shared" si="1"/>
        <v>707400</v>
      </c>
      <c r="H36" s="11"/>
      <c r="I36" s="14"/>
      <c r="J36" s="14"/>
      <c r="K36" s="14"/>
      <c r="L36" s="14"/>
      <c r="M36" s="14"/>
      <c r="N36" s="29">
        <f t="shared" si="2"/>
        <v>0</v>
      </c>
      <c r="O36" s="11"/>
      <c r="P36" s="28">
        <f t="shared" si="3"/>
        <v>707400</v>
      </c>
    </row>
    <row r="37" spans="1:16" x14ac:dyDescent="0.2">
      <c r="B37" s="48" t="s">
        <v>88</v>
      </c>
      <c r="C37" s="38"/>
      <c r="D37" s="38">
        <v>200100</v>
      </c>
      <c r="E37" s="38"/>
      <c r="F37" s="33"/>
      <c r="G37" s="28">
        <f t="shared" si="1"/>
        <v>200100</v>
      </c>
      <c r="H37" s="31"/>
      <c r="I37" s="38"/>
      <c r="J37" s="38"/>
      <c r="K37" s="38"/>
      <c r="L37" s="38"/>
      <c r="M37" s="38"/>
      <c r="N37" s="29">
        <f t="shared" si="2"/>
        <v>0</v>
      </c>
      <c r="O37" s="31"/>
      <c r="P37" s="28">
        <f>N37+G37</f>
        <v>200100</v>
      </c>
    </row>
    <row r="38" spans="1:16" x14ac:dyDescent="0.2">
      <c r="B38" s="48" t="s">
        <v>89</v>
      </c>
      <c r="C38" s="38"/>
      <c r="D38" s="38">
        <v>691400</v>
      </c>
      <c r="E38" s="38"/>
      <c r="F38" s="33"/>
      <c r="G38" s="28">
        <f t="shared" si="1"/>
        <v>691400</v>
      </c>
      <c r="H38" s="31"/>
      <c r="I38" s="38"/>
      <c r="J38" s="38"/>
      <c r="K38" s="38"/>
      <c r="L38" s="38"/>
      <c r="M38" s="38"/>
      <c r="N38" s="29">
        <f t="shared" si="2"/>
        <v>0</v>
      </c>
      <c r="O38" s="31"/>
      <c r="P38" s="28">
        <f t="shared" si="3"/>
        <v>691400</v>
      </c>
    </row>
    <row r="39" spans="1:16" x14ac:dyDescent="0.2">
      <c r="B39" s="48" t="s">
        <v>90</v>
      </c>
      <c r="C39" s="34"/>
      <c r="D39" s="34">
        <v>279200</v>
      </c>
      <c r="E39" s="34"/>
      <c r="F39" s="16"/>
      <c r="G39" s="35">
        <f t="shared" si="1"/>
        <v>279200</v>
      </c>
      <c r="H39" s="63"/>
      <c r="I39" s="34"/>
      <c r="J39" s="34"/>
      <c r="K39" s="34"/>
      <c r="L39" s="34"/>
      <c r="M39" s="34"/>
      <c r="N39" s="35">
        <f t="shared" si="2"/>
        <v>0</v>
      </c>
      <c r="O39" s="63"/>
      <c r="P39" s="35">
        <f t="shared" si="3"/>
        <v>279200</v>
      </c>
    </row>
    <row r="40" spans="1:16" x14ac:dyDescent="0.2">
      <c r="B40" s="5"/>
      <c r="C40" s="14">
        <f>SUM(C32:C38)</f>
        <v>0</v>
      </c>
      <c r="D40" s="14">
        <f>SUM(D32:D39)</f>
        <v>3120300</v>
      </c>
      <c r="E40" s="14">
        <f>SUM(E32:E38)</f>
        <v>0</v>
      </c>
      <c r="F40" s="14">
        <f>SUM(F32:F38)</f>
        <v>0</v>
      </c>
      <c r="G40" s="14">
        <f>SUM(G32:G39)</f>
        <v>3120300</v>
      </c>
      <c r="H40" s="40"/>
      <c r="I40" s="14">
        <f t="shared" ref="I40:N40" si="4">SUM(I32:I38)</f>
        <v>0</v>
      </c>
      <c r="J40" s="14">
        <f t="shared" si="4"/>
        <v>0</v>
      </c>
      <c r="K40" s="14">
        <f t="shared" si="4"/>
        <v>0</v>
      </c>
      <c r="L40" s="14">
        <f t="shared" si="4"/>
        <v>0</v>
      </c>
      <c r="M40" s="14">
        <f t="shared" si="4"/>
        <v>0</v>
      </c>
      <c r="N40" s="14">
        <f t="shared" si="4"/>
        <v>0</v>
      </c>
      <c r="O40" s="40"/>
      <c r="P40" s="14">
        <f>SUM(P32:P39)</f>
        <v>3120300</v>
      </c>
    </row>
    <row r="41" spans="1:16" x14ac:dyDescent="0.2">
      <c r="B41" s="5"/>
      <c r="C41" s="14"/>
      <c r="D41" s="14"/>
      <c r="G41" s="28"/>
      <c r="H41" s="11"/>
      <c r="I41" s="14"/>
      <c r="J41" s="14"/>
      <c r="K41" s="14"/>
      <c r="L41" s="14"/>
      <c r="M41" s="14"/>
      <c r="N41" s="29"/>
      <c r="O41" s="11"/>
      <c r="P41" s="28"/>
    </row>
    <row r="42" spans="1:16" x14ac:dyDescent="0.2">
      <c r="B42" s="2" t="s">
        <v>30</v>
      </c>
      <c r="C42" s="14"/>
      <c r="D42" s="14"/>
      <c r="G42" s="28"/>
      <c r="H42" s="11"/>
      <c r="I42" s="14"/>
      <c r="J42" s="14"/>
      <c r="K42" s="14"/>
      <c r="L42" s="14"/>
      <c r="M42" s="14"/>
      <c r="N42" s="29"/>
      <c r="O42" s="11"/>
      <c r="P42" s="28"/>
    </row>
    <row r="43" spans="1:16" x14ac:dyDescent="0.2">
      <c r="A43" t="s">
        <v>105</v>
      </c>
      <c r="B43" s="47" t="s">
        <v>106</v>
      </c>
      <c r="C43" s="14"/>
      <c r="D43" s="14"/>
      <c r="G43" s="28"/>
      <c r="H43" s="11"/>
      <c r="I43" s="14"/>
      <c r="J43" s="14"/>
      <c r="K43" s="14"/>
      <c r="L43" s="14"/>
      <c r="M43" s="14"/>
      <c r="N43" s="29"/>
      <c r="O43" s="11"/>
      <c r="P43" s="28">
        <f t="shared" si="3"/>
        <v>0</v>
      </c>
    </row>
    <row r="44" spans="1:16" x14ac:dyDescent="0.2">
      <c r="A44" t="s">
        <v>107</v>
      </c>
      <c r="B44" s="47" t="s">
        <v>80</v>
      </c>
      <c r="C44" s="14"/>
      <c r="D44" s="14"/>
      <c r="G44" s="28"/>
      <c r="H44" s="11"/>
      <c r="I44" s="14">
        <v>600000</v>
      </c>
      <c r="J44" s="14"/>
      <c r="K44" s="14"/>
      <c r="L44" s="14"/>
      <c r="M44" s="14"/>
      <c r="N44" s="29">
        <f t="shared" si="2"/>
        <v>600000</v>
      </c>
      <c r="O44" s="11"/>
      <c r="P44" s="28">
        <f t="shared" si="3"/>
        <v>600000</v>
      </c>
    </row>
    <row r="45" spans="1:16" x14ac:dyDescent="0.2">
      <c r="A45" t="s">
        <v>92</v>
      </c>
      <c r="B45" s="47" t="s">
        <v>96</v>
      </c>
      <c r="C45" s="14"/>
      <c r="D45" s="14">
        <v>500</v>
      </c>
      <c r="F45" s="14"/>
      <c r="G45" s="28">
        <f>SUM(C45:F45)</f>
        <v>500</v>
      </c>
      <c r="H45" s="11"/>
      <c r="N45" s="29">
        <f t="shared" si="2"/>
        <v>0</v>
      </c>
      <c r="O45" s="11"/>
      <c r="P45" s="28">
        <f t="shared" si="3"/>
        <v>500</v>
      </c>
    </row>
    <row r="46" spans="1:16" x14ac:dyDescent="0.2">
      <c r="A46" s="47" t="s">
        <v>93</v>
      </c>
      <c r="B46" s="47" t="s">
        <v>97</v>
      </c>
      <c r="D46" s="14">
        <v>25000</v>
      </c>
      <c r="G46" s="28">
        <f>SUM(C46:F46)</f>
        <v>25000</v>
      </c>
      <c r="H46" s="11"/>
      <c r="N46" s="29">
        <f t="shared" si="2"/>
        <v>0</v>
      </c>
      <c r="O46" s="11"/>
      <c r="P46" s="28">
        <f t="shared" si="3"/>
        <v>25000</v>
      </c>
    </row>
    <row r="47" spans="1:16" x14ac:dyDescent="0.2">
      <c r="A47" s="47" t="s">
        <v>94</v>
      </c>
      <c r="B47" s="47" t="s">
        <v>98</v>
      </c>
      <c r="D47" s="14">
        <v>77600</v>
      </c>
      <c r="G47" s="28">
        <f>SUM(C47:F47)</f>
        <v>77600</v>
      </c>
      <c r="H47" s="11"/>
      <c r="N47" s="29">
        <f t="shared" si="2"/>
        <v>0</v>
      </c>
      <c r="O47" s="11"/>
      <c r="P47" s="28">
        <f t="shared" si="3"/>
        <v>77600</v>
      </c>
    </row>
    <row r="48" spans="1:16" x14ac:dyDescent="0.2">
      <c r="A48" s="47" t="s">
        <v>95</v>
      </c>
      <c r="B48" s="47" t="s">
        <v>99</v>
      </c>
      <c r="C48" s="14"/>
      <c r="D48" s="15">
        <v>77600</v>
      </c>
      <c r="G48" s="28">
        <f>SUM(C48:F48)</f>
        <v>77600</v>
      </c>
      <c r="H48" s="11"/>
      <c r="N48" s="29">
        <f t="shared" si="2"/>
        <v>0</v>
      </c>
      <c r="O48" s="11"/>
      <c r="P48" s="28">
        <f t="shared" si="3"/>
        <v>77600</v>
      </c>
    </row>
    <row r="49" spans="1:17" x14ac:dyDescent="0.2">
      <c r="B49" s="4"/>
      <c r="C49" s="24">
        <f>SUM(C45:C48)</f>
        <v>0</v>
      </c>
      <c r="D49" s="24">
        <f>SUM(D45:D48)</f>
        <v>180700</v>
      </c>
      <c r="E49" s="49">
        <f>SUM(E45:E48)</f>
        <v>0</v>
      </c>
      <c r="F49" s="24">
        <f>SUM(F45:F48)</f>
        <v>0</v>
      </c>
      <c r="G49" s="24">
        <f>SUM(G45:G48)</f>
        <v>180700</v>
      </c>
      <c r="H49" s="11"/>
      <c r="I49" s="24">
        <f>SUM(I43:M48)</f>
        <v>600000</v>
      </c>
      <c r="J49" s="24">
        <f>SUM(J45:J48)</f>
        <v>0</v>
      </c>
      <c r="K49" s="24">
        <f>SUM(K45:K48)</f>
        <v>0</v>
      </c>
      <c r="L49" s="24">
        <f>SUM(L45:L48)</f>
        <v>0</v>
      </c>
      <c r="M49" s="24">
        <f>SUM(M45:M48)</f>
        <v>0</v>
      </c>
      <c r="N49" s="24">
        <f>SUM(N43:N48)</f>
        <v>600000</v>
      </c>
      <c r="O49" s="11"/>
      <c r="P49" s="41">
        <f>SUM(P43:R48)</f>
        <v>780700</v>
      </c>
    </row>
    <row r="50" spans="1:17" x14ac:dyDescent="0.2">
      <c r="B50" s="4"/>
      <c r="D50" s="14"/>
      <c r="G50" s="6"/>
      <c r="H50" s="11"/>
      <c r="I50" s="14"/>
      <c r="J50" s="14"/>
      <c r="K50" s="14"/>
      <c r="L50" s="14"/>
      <c r="M50" s="14"/>
      <c r="N50" s="1"/>
      <c r="O50" s="11"/>
      <c r="P50" s="6"/>
    </row>
    <row r="51" spans="1:17" x14ac:dyDescent="0.2">
      <c r="B51" s="27" t="s">
        <v>58</v>
      </c>
      <c r="D51" s="14"/>
      <c r="E51" s="15"/>
      <c r="G51" s="6"/>
      <c r="H51" s="11"/>
      <c r="I51" s="14"/>
      <c r="J51" s="14"/>
      <c r="K51" s="14"/>
      <c r="L51" s="14"/>
      <c r="M51" s="14"/>
      <c r="N51" s="1"/>
      <c r="O51" s="11"/>
      <c r="P51" s="6"/>
    </row>
    <row r="52" spans="1:17" x14ac:dyDescent="0.2">
      <c r="A52" s="47"/>
      <c r="B52" s="47" t="s">
        <v>100</v>
      </c>
      <c r="C52" s="14"/>
      <c r="D52" s="14">
        <v>1587971</v>
      </c>
      <c r="F52" s="14"/>
      <c r="G52" s="28">
        <f>SUM(C52:F52)</f>
        <v>1587971</v>
      </c>
      <c r="H52" s="11"/>
      <c r="N52" s="29">
        <f>SUM(I52:L52)</f>
        <v>0</v>
      </c>
      <c r="O52" s="30"/>
      <c r="P52" s="28">
        <f>N52+G52</f>
        <v>1587971</v>
      </c>
    </row>
    <row r="53" spans="1:17" hidden="1" x14ac:dyDescent="0.2">
      <c r="A53" s="47"/>
      <c r="B53" s="47" t="s">
        <v>72</v>
      </c>
      <c r="C53" s="34"/>
      <c r="D53" s="64">
        <v>0</v>
      </c>
      <c r="E53" s="34"/>
      <c r="F53" s="34"/>
      <c r="G53" s="35">
        <f>SUM(C53:F53)</f>
        <v>0</v>
      </c>
      <c r="H53" s="11"/>
      <c r="I53" s="16"/>
      <c r="J53" s="16"/>
      <c r="K53" s="16"/>
      <c r="L53" s="16"/>
      <c r="M53" s="16"/>
      <c r="N53" s="35">
        <f>SUM(I53:L53)</f>
        <v>0</v>
      </c>
      <c r="O53" s="30"/>
      <c r="P53" s="35">
        <f>N53+G53</f>
        <v>0</v>
      </c>
    </row>
    <row r="54" spans="1:17" x14ac:dyDescent="0.2">
      <c r="C54" s="33">
        <f>SUM(C52:C53)</f>
        <v>0</v>
      </c>
      <c r="D54" s="33">
        <f>SUM(D52:D53)</f>
        <v>1587971</v>
      </c>
      <c r="E54" s="33">
        <f>SUM(E52:E53)</f>
        <v>0</v>
      </c>
      <c r="F54" s="33">
        <f>SUM(F52:F53)</f>
        <v>0</v>
      </c>
      <c r="G54" s="33">
        <f>SUM(G52:G53)</f>
        <v>1587971</v>
      </c>
      <c r="H54" s="11"/>
      <c r="I54" s="33">
        <f t="shared" ref="I54:N54" si="5">SUM(I52:I53)</f>
        <v>0</v>
      </c>
      <c r="J54" s="33">
        <f t="shared" si="5"/>
        <v>0</v>
      </c>
      <c r="K54" s="33">
        <f t="shared" si="5"/>
        <v>0</v>
      </c>
      <c r="L54" s="33">
        <f t="shared" si="5"/>
        <v>0</v>
      </c>
      <c r="M54" s="33">
        <f t="shared" si="5"/>
        <v>0</v>
      </c>
      <c r="N54" s="28">
        <f t="shared" si="5"/>
        <v>0</v>
      </c>
      <c r="O54" s="30"/>
      <c r="P54" s="28">
        <f>SUM(P52:P53)</f>
        <v>1587971</v>
      </c>
    </row>
    <row r="55" spans="1:17" s="2" customFormat="1" hidden="1" x14ac:dyDescent="0.2">
      <c r="B55" s="2" t="s">
        <v>32</v>
      </c>
      <c r="C55" s="9"/>
      <c r="D55" s="9"/>
      <c r="E55" s="9"/>
      <c r="F55" s="1"/>
      <c r="G55" s="22"/>
      <c r="H55" s="23"/>
      <c r="I55" s="1"/>
      <c r="J55" s="1"/>
      <c r="K55" s="1"/>
      <c r="L55" s="1"/>
      <c r="M55" s="1"/>
      <c r="N55" s="1"/>
      <c r="O55" s="23"/>
      <c r="P55" s="22"/>
    </row>
    <row r="56" spans="1:17" hidden="1" x14ac:dyDescent="0.2">
      <c r="B56" s="5" t="s">
        <v>33</v>
      </c>
      <c r="C56" s="14"/>
      <c r="D56" s="14">
        <v>0</v>
      </c>
      <c r="G56" s="28">
        <f>SUM(C56:F56)</f>
        <v>0</v>
      </c>
      <c r="H56" s="11"/>
      <c r="I56" s="14"/>
      <c r="J56" s="14"/>
      <c r="K56" s="14"/>
      <c r="L56" s="14"/>
      <c r="M56" s="14"/>
      <c r="N56" s="29">
        <f>SUM(I56:L56)</f>
        <v>0</v>
      </c>
      <c r="O56" s="11"/>
      <c r="P56" s="28">
        <f>G56+N56</f>
        <v>0</v>
      </c>
    </row>
    <row r="57" spans="1:17" hidden="1" x14ac:dyDescent="0.2">
      <c r="B57" s="4" t="s">
        <v>35</v>
      </c>
      <c r="D57" s="14">
        <v>0</v>
      </c>
      <c r="G57" s="28">
        <f>SUM(C57:F57)</f>
        <v>0</v>
      </c>
      <c r="H57" s="11"/>
      <c r="I57" s="14"/>
      <c r="J57" s="14"/>
      <c r="K57" s="14"/>
      <c r="L57" s="14"/>
      <c r="M57" s="14"/>
      <c r="N57" s="29">
        <f>SUM(I57:L57)</f>
        <v>0</v>
      </c>
      <c r="O57" s="11"/>
      <c r="P57" s="28">
        <f>G57+N57</f>
        <v>0</v>
      </c>
    </row>
    <row r="58" spans="1:17" hidden="1" x14ac:dyDescent="0.2">
      <c r="B58" s="4"/>
      <c r="C58" s="24">
        <f>SUM(C56:C57)</f>
        <v>0</v>
      </c>
      <c r="D58" s="24">
        <f>SUM(D56:D57)</f>
        <v>0</v>
      </c>
      <c r="E58" s="49">
        <f>SUM(E56:E57)</f>
        <v>0</v>
      </c>
      <c r="F58" s="24">
        <f>SUM(F56:F57)</f>
        <v>0</v>
      </c>
      <c r="G58" s="25">
        <f>SUM(G56:G57)</f>
        <v>0</v>
      </c>
      <c r="H58" s="11"/>
      <c r="I58" s="24">
        <f t="shared" ref="I58:N58" si="6">SUM(I56:I57)</f>
        <v>0</v>
      </c>
      <c r="J58" s="24">
        <f t="shared" si="6"/>
        <v>0</v>
      </c>
      <c r="K58" s="24">
        <f t="shared" si="6"/>
        <v>0</v>
      </c>
      <c r="L58" s="24">
        <f t="shared" si="6"/>
        <v>0</v>
      </c>
      <c r="M58" s="24">
        <f t="shared" si="6"/>
        <v>0</v>
      </c>
      <c r="N58" s="24">
        <f t="shared" si="6"/>
        <v>0</v>
      </c>
      <c r="O58" s="11"/>
      <c r="P58" s="25">
        <f>SUM(P56:P57)</f>
        <v>0</v>
      </c>
    </row>
    <row r="59" spans="1:17" x14ac:dyDescent="0.2">
      <c r="B59" s="4"/>
      <c r="C59" s="33"/>
      <c r="D59" s="33"/>
      <c r="E59" s="38"/>
      <c r="F59" s="33"/>
      <c r="G59" s="22"/>
      <c r="H59" s="11"/>
      <c r="I59" s="33"/>
      <c r="J59" s="33"/>
      <c r="K59" s="33"/>
      <c r="L59" s="33"/>
      <c r="M59" s="33"/>
      <c r="N59" s="33"/>
      <c r="O59" s="11"/>
      <c r="P59" s="22"/>
    </row>
    <row r="60" spans="1:17" s="2" customFormat="1" x14ac:dyDescent="0.2">
      <c r="B60" s="27" t="s">
        <v>37</v>
      </c>
      <c r="C60" s="26">
        <f>C29+C49+C54+C58+C40</f>
        <v>0</v>
      </c>
      <c r="D60" s="26">
        <f>D29+D49+D54+D58+D40</f>
        <v>4888971</v>
      </c>
      <c r="E60" s="26">
        <f>E29+E49+E54+E58+E40</f>
        <v>0</v>
      </c>
      <c r="F60" s="26">
        <f>F29+F49+F54+F58+F40</f>
        <v>0</v>
      </c>
      <c r="G60" s="26">
        <f>G29+G49+G54+G58+G40</f>
        <v>4888971</v>
      </c>
      <c r="H60" s="23"/>
      <c r="I60" s="26">
        <f t="shared" ref="I60:N60" si="7">I29+I49+I54+I58+I40</f>
        <v>600000</v>
      </c>
      <c r="J60" s="26">
        <f t="shared" si="7"/>
        <v>0</v>
      </c>
      <c r="K60" s="26">
        <f t="shared" si="7"/>
        <v>0</v>
      </c>
      <c r="L60" s="26">
        <f t="shared" si="7"/>
        <v>0</v>
      </c>
      <c r="M60" s="26">
        <f t="shared" si="7"/>
        <v>0</v>
      </c>
      <c r="N60" s="26">
        <f t="shared" si="7"/>
        <v>600000</v>
      </c>
      <c r="O60" s="23"/>
      <c r="P60" s="26">
        <f>P29+P49+P54+P58+P40</f>
        <v>5488971</v>
      </c>
    </row>
    <row r="61" spans="1:17" x14ac:dyDescent="0.2">
      <c r="B61" s="5"/>
      <c r="C61" s="14"/>
      <c r="D61" s="15"/>
      <c r="G61" s="6"/>
      <c r="H61" s="11"/>
      <c r="I61" s="14"/>
      <c r="J61" s="14"/>
      <c r="K61" s="14"/>
      <c r="L61" s="14"/>
      <c r="M61" s="14"/>
      <c r="N61" s="1"/>
      <c r="O61" s="11"/>
      <c r="P61" s="6"/>
    </row>
    <row r="62" spans="1:17" x14ac:dyDescent="0.2">
      <c r="B62" s="2" t="s">
        <v>34</v>
      </c>
      <c r="C62" s="14"/>
      <c r="D62" s="15"/>
      <c r="G62" s="6"/>
      <c r="H62" s="11"/>
      <c r="I62" s="14"/>
      <c r="J62" s="14"/>
      <c r="K62" s="14"/>
      <c r="L62" s="14"/>
      <c r="M62" s="14"/>
      <c r="N62" s="1"/>
      <c r="O62" s="11"/>
      <c r="P62" s="6"/>
    </row>
    <row r="63" spans="1:17" x14ac:dyDescent="0.2">
      <c r="B63" s="27" t="s">
        <v>64</v>
      </c>
      <c r="C63" s="14"/>
      <c r="D63" s="15"/>
      <c r="G63" s="28"/>
      <c r="H63" s="11"/>
      <c r="I63" s="14"/>
      <c r="J63" s="14"/>
      <c r="K63" s="14"/>
      <c r="L63" s="14"/>
      <c r="M63" s="14"/>
      <c r="N63" s="29"/>
      <c r="O63" s="11"/>
      <c r="P63" s="28"/>
    </row>
    <row r="64" spans="1:17" x14ac:dyDescent="0.2">
      <c r="A64" s="32" t="s">
        <v>55</v>
      </c>
      <c r="B64" s="48" t="s">
        <v>65</v>
      </c>
      <c r="C64" s="33"/>
      <c r="D64" s="38"/>
      <c r="E64" s="39">
        <v>185200</v>
      </c>
      <c r="F64" s="33"/>
      <c r="G64" s="28">
        <f t="shared" ref="G64:G70" si="8">SUM(C64:F64)</f>
        <v>185200</v>
      </c>
      <c r="H64" s="11"/>
      <c r="I64" s="38"/>
      <c r="J64" s="38"/>
      <c r="K64" s="38"/>
      <c r="L64" s="38"/>
      <c r="M64" s="38"/>
      <c r="N64" s="28">
        <f t="shared" ref="N64:N70" si="9">SUM(I64:L64)</f>
        <v>0</v>
      </c>
      <c r="O64" s="11"/>
      <c r="P64" s="28">
        <f t="shared" ref="P64:P70" si="10">N64+G64</f>
        <v>185200</v>
      </c>
      <c r="Q64" s="39">
        <v>444000</v>
      </c>
    </row>
    <row r="65" spans="1:17" x14ac:dyDescent="0.2">
      <c r="A65" s="32" t="s">
        <v>56</v>
      </c>
      <c r="B65" s="48" t="s">
        <v>66</v>
      </c>
      <c r="C65" s="33"/>
      <c r="D65" s="38"/>
      <c r="E65" s="39">
        <v>46600</v>
      </c>
      <c r="F65" s="33"/>
      <c r="G65" s="28">
        <f t="shared" si="8"/>
        <v>46600</v>
      </c>
      <c r="H65" s="31"/>
      <c r="I65" s="38"/>
      <c r="J65" s="38"/>
      <c r="K65" s="38"/>
      <c r="L65" s="38"/>
      <c r="M65" s="38"/>
      <c r="N65" s="28">
        <f t="shared" si="9"/>
        <v>0</v>
      </c>
      <c r="O65" s="31"/>
      <c r="P65" s="28">
        <f t="shared" si="10"/>
        <v>46600</v>
      </c>
    </row>
    <row r="66" spans="1:17" ht="15.6" customHeight="1" x14ac:dyDescent="0.2">
      <c r="A66" s="47" t="s">
        <v>74</v>
      </c>
      <c r="B66" s="48" t="s">
        <v>81</v>
      </c>
      <c r="C66" s="33"/>
      <c r="D66" s="38"/>
      <c r="E66" s="39">
        <v>105700</v>
      </c>
      <c r="F66" s="33"/>
      <c r="G66" s="28">
        <f t="shared" si="8"/>
        <v>105700</v>
      </c>
      <c r="H66" s="31"/>
      <c r="I66" s="38"/>
      <c r="J66" s="38"/>
      <c r="K66" s="38"/>
      <c r="L66" s="38"/>
      <c r="M66" s="38"/>
      <c r="N66" s="28">
        <f t="shared" si="9"/>
        <v>0</v>
      </c>
      <c r="O66" s="31"/>
      <c r="P66" s="28">
        <f t="shared" si="10"/>
        <v>105700</v>
      </c>
    </row>
    <row r="67" spans="1:17" x14ac:dyDescent="0.2">
      <c r="A67" s="47" t="s">
        <v>75</v>
      </c>
      <c r="B67" s="48" t="s">
        <v>76</v>
      </c>
      <c r="C67" s="33"/>
      <c r="D67" s="38"/>
      <c r="E67" s="39">
        <v>638400</v>
      </c>
      <c r="F67" s="33"/>
      <c r="G67" s="28">
        <f t="shared" si="8"/>
        <v>638400</v>
      </c>
      <c r="H67" s="31"/>
      <c r="I67" s="38"/>
      <c r="J67" s="38"/>
      <c r="K67" s="38"/>
      <c r="L67" s="38"/>
      <c r="M67" s="38"/>
      <c r="N67" s="28">
        <f t="shared" si="9"/>
        <v>0</v>
      </c>
      <c r="O67" s="31"/>
      <c r="P67" s="28">
        <f t="shared" si="10"/>
        <v>638400</v>
      </c>
    </row>
    <row r="68" spans="1:17" x14ac:dyDescent="0.2">
      <c r="A68" s="47" t="s">
        <v>77</v>
      </c>
      <c r="B68" s="47" t="s">
        <v>84</v>
      </c>
      <c r="C68" s="14"/>
      <c r="D68" s="14"/>
      <c r="E68" s="14">
        <v>100000</v>
      </c>
      <c r="F68" s="14"/>
      <c r="G68" s="28">
        <f t="shared" si="8"/>
        <v>100000</v>
      </c>
      <c r="H68" s="11"/>
      <c r="N68" s="28">
        <f t="shared" si="9"/>
        <v>0</v>
      </c>
      <c r="O68" s="30"/>
      <c r="P68" s="28">
        <f t="shared" si="10"/>
        <v>100000</v>
      </c>
    </row>
    <row r="69" spans="1:17" x14ac:dyDescent="0.2">
      <c r="A69" s="47" t="s">
        <v>78</v>
      </c>
      <c r="B69" s="48" t="s">
        <v>82</v>
      </c>
      <c r="C69" s="33"/>
      <c r="D69" s="38"/>
      <c r="E69" s="39">
        <v>131559</v>
      </c>
      <c r="F69" s="33"/>
      <c r="G69" s="28">
        <f t="shared" si="8"/>
        <v>131559</v>
      </c>
      <c r="H69" s="31"/>
      <c r="I69" s="38"/>
      <c r="J69" s="38"/>
      <c r="K69" s="38"/>
      <c r="L69" s="38"/>
      <c r="M69" s="38"/>
      <c r="N69" s="28">
        <f t="shared" si="9"/>
        <v>0</v>
      </c>
      <c r="O69" s="31"/>
      <c r="P69" s="28">
        <f t="shared" si="10"/>
        <v>131559</v>
      </c>
      <c r="Q69" s="39">
        <v>307700</v>
      </c>
    </row>
    <row r="70" spans="1:17" x14ac:dyDescent="0.2">
      <c r="A70" s="47" t="s">
        <v>101</v>
      </c>
      <c r="B70" s="48" t="s">
        <v>102</v>
      </c>
      <c r="C70" s="16"/>
      <c r="D70" s="34"/>
      <c r="E70" s="36">
        <v>58000</v>
      </c>
      <c r="F70" s="16"/>
      <c r="G70" s="35">
        <f t="shared" si="8"/>
        <v>58000</v>
      </c>
      <c r="H70" s="11"/>
      <c r="I70" s="34"/>
      <c r="J70" s="34"/>
      <c r="K70" s="34"/>
      <c r="L70" s="34"/>
      <c r="M70" s="34"/>
      <c r="N70" s="35">
        <f t="shared" si="9"/>
        <v>0</v>
      </c>
      <c r="O70" s="11"/>
      <c r="P70" s="35">
        <f t="shared" si="10"/>
        <v>58000</v>
      </c>
      <c r="Q70" s="36">
        <v>788900</v>
      </c>
    </row>
    <row r="71" spans="1:17" x14ac:dyDescent="0.2">
      <c r="B71" s="4"/>
      <c r="C71" s="24">
        <f>SUM(C63:C70)</f>
        <v>0</v>
      </c>
      <c r="D71" s="24">
        <f>SUM(D63:D70)</f>
        <v>0</v>
      </c>
      <c r="E71" s="49">
        <f>SUM(E63:E70)</f>
        <v>1265459</v>
      </c>
      <c r="F71" s="24">
        <f>SUM(F63:F70)</f>
        <v>0</v>
      </c>
      <c r="G71" s="24">
        <f>SUM(G63:G70)</f>
        <v>1265459</v>
      </c>
      <c r="H71" s="11"/>
      <c r="I71" s="33">
        <f>SUM(I63:I70)</f>
        <v>0</v>
      </c>
      <c r="J71" s="33">
        <f>SUM(J63:J70)</f>
        <v>0</v>
      </c>
      <c r="K71" s="33">
        <f>SUM(K63:K70)</f>
        <v>0</v>
      </c>
      <c r="L71" s="33">
        <f>SUM(L63:L70)</f>
        <v>0</v>
      </c>
      <c r="M71" s="33">
        <f>SUM(M63:M70)</f>
        <v>0</v>
      </c>
      <c r="N71" s="28">
        <f>SUM(N63:N65)</f>
        <v>0</v>
      </c>
      <c r="O71" s="11"/>
      <c r="P71" s="28">
        <f>SUM(P63:P70)</f>
        <v>1265459</v>
      </c>
    </row>
    <row r="72" spans="1:17" hidden="1" x14ac:dyDescent="0.2">
      <c r="B72" s="27" t="s">
        <v>73</v>
      </c>
      <c r="D72" s="14"/>
      <c r="E72" s="15"/>
      <c r="G72" s="6"/>
      <c r="H72" s="11"/>
      <c r="I72" s="14"/>
      <c r="J72" s="14"/>
      <c r="K72" s="14"/>
      <c r="L72" s="14"/>
      <c r="M72" s="14"/>
      <c r="N72" s="1"/>
      <c r="O72" s="11"/>
      <c r="P72" s="6"/>
    </row>
    <row r="73" spans="1:17" hidden="1" x14ac:dyDescent="0.2">
      <c r="A73" s="47" t="s">
        <v>68</v>
      </c>
      <c r="B73" s="48" t="s">
        <v>69</v>
      </c>
      <c r="C73" s="34"/>
      <c r="D73" s="34"/>
      <c r="E73" s="34"/>
      <c r="F73" s="34"/>
      <c r="G73" s="35">
        <f>SUM(C73:F73)</f>
        <v>0</v>
      </c>
      <c r="H73" s="11"/>
      <c r="I73" s="16"/>
      <c r="J73" s="16"/>
      <c r="K73" s="16"/>
      <c r="L73" s="16"/>
      <c r="M73" s="16"/>
      <c r="N73" s="35">
        <f>SUM(I73:L73)</f>
        <v>0</v>
      </c>
      <c r="O73" s="30"/>
      <c r="P73" s="35">
        <f>N73+G73</f>
        <v>0</v>
      </c>
    </row>
    <row r="74" spans="1:17" hidden="1" x14ac:dyDescent="0.2">
      <c r="C74" s="33">
        <f>SUM(C73:C73)</f>
        <v>0</v>
      </c>
      <c r="D74" s="33">
        <f>SUM(D73:D73)</f>
        <v>0</v>
      </c>
      <c r="E74" s="33">
        <f>SUM(E73:E73)</f>
        <v>0</v>
      </c>
      <c r="F74" s="33">
        <f>SUM(F73:F73)</f>
        <v>0</v>
      </c>
      <c r="G74" s="33">
        <f>SUM(G73:G73)</f>
        <v>0</v>
      </c>
      <c r="H74" s="11"/>
      <c r="I74" s="33">
        <f t="shared" ref="I74:N74" si="11">SUM(I73:I73)</f>
        <v>0</v>
      </c>
      <c r="J74" s="33">
        <f t="shared" si="11"/>
        <v>0</v>
      </c>
      <c r="K74" s="33">
        <f t="shared" si="11"/>
        <v>0</v>
      </c>
      <c r="L74" s="33">
        <f t="shared" si="11"/>
        <v>0</v>
      </c>
      <c r="M74" s="33">
        <f t="shared" si="11"/>
        <v>0</v>
      </c>
      <c r="N74" s="28">
        <f t="shared" si="11"/>
        <v>0</v>
      </c>
      <c r="O74" s="30"/>
      <c r="P74" s="28">
        <f>SUM(P73:P73)</f>
        <v>0</v>
      </c>
    </row>
    <row r="75" spans="1:17" hidden="1" x14ac:dyDescent="0.2">
      <c r="B75" s="4"/>
      <c r="C75" s="33"/>
      <c r="D75" s="33"/>
      <c r="E75" s="38"/>
      <c r="F75" s="33"/>
      <c r="G75" s="33"/>
      <c r="H75" s="11"/>
      <c r="I75" s="38"/>
      <c r="J75" s="38"/>
      <c r="K75" s="38"/>
      <c r="L75" s="38"/>
      <c r="M75" s="38"/>
      <c r="N75" s="28"/>
      <c r="O75" s="11"/>
      <c r="P75" s="28"/>
    </row>
    <row r="76" spans="1:17" hidden="1" x14ac:dyDescent="0.2">
      <c r="B76" s="27" t="s">
        <v>67</v>
      </c>
      <c r="C76" s="14"/>
      <c r="D76" s="15"/>
      <c r="G76" s="28"/>
      <c r="H76" s="11"/>
      <c r="I76" s="14"/>
      <c r="J76" s="14"/>
      <c r="K76" s="14"/>
      <c r="L76" s="14"/>
      <c r="M76" s="14"/>
      <c r="N76" s="29"/>
      <c r="O76" s="11"/>
      <c r="P76" s="28"/>
    </row>
    <row r="77" spans="1:17" hidden="1" x14ac:dyDescent="0.2">
      <c r="A77" s="47" t="s">
        <v>68</v>
      </c>
      <c r="B77" s="48" t="s">
        <v>69</v>
      </c>
      <c r="C77" s="33"/>
      <c r="D77" s="38"/>
      <c r="E77" s="39">
        <v>0</v>
      </c>
      <c r="F77" s="16"/>
      <c r="G77" s="35">
        <f>SUM(C77:F77)</f>
        <v>0</v>
      </c>
      <c r="H77" s="11"/>
      <c r="I77" s="34"/>
      <c r="J77" s="34"/>
      <c r="K77" s="34"/>
      <c r="L77" s="34"/>
      <c r="M77" s="34"/>
      <c r="N77" s="35"/>
      <c r="O77" s="11"/>
      <c r="P77" s="35">
        <f>N77+G77</f>
        <v>0</v>
      </c>
    </row>
    <row r="78" spans="1:17" hidden="1" x14ac:dyDescent="0.2">
      <c r="B78" s="4"/>
      <c r="C78" s="24">
        <f>SUM(C76:C77)</f>
        <v>0</v>
      </c>
      <c r="D78" s="24">
        <f>SUM(D76:D77)</f>
        <v>0</v>
      </c>
      <c r="E78" s="49">
        <f>SUM(E76:E77)</f>
        <v>0</v>
      </c>
      <c r="F78" s="33">
        <f>SUM(F76:F77)</f>
        <v>0</v>
      </c>
      <c r="G78" s="33">
        <f>SUM(G76:G77)</f>
        <v>0</v>
      </c>
      <c r="H78" s="11"/>
      <c r="I78" s="33">
        <f>SUM(I76:I77)</f>
        <v>0</v>
      </c>
      <c r="J78" s="33">
        <f>SUM(J76:J77)</f>
        <v>0</v>
      </c>
      <c r="K78" s="33">
        <f>SUM(K76:K77)</f>
        <v>0</v>
      </c>
      <c r="L78" s="33">
        <f>SUM(L76:L77)</f>
        <v>0</v>
      </c>
      <c r="M78" s="33">
        <f>SUM(M76:M77)</f>
        <v>0</v>
      </c>
      <c r="N78" s="28">
        <f>SUM(N76:N76)</f>
        <v>0</v>
      </c>
      <c r="O78" s="11"/>
      <c r="P78" s="28">
        <f>SUM(P76:P77)</f>
        <v>0</v>
      </c>
    </row>
    <row r="79" spans="1:17" x14ac:dyDescent="0.2">
      <c r="B79" s="4"/>
      <c r="C79" s="33"/>
      <c r="D79" s="33"/>
      <c r="E79" s="38"/>
      <c r="F79" s="33"/>
      <c r="G79" s="33"/>
      <c r="H79" s="11"/>
      <c r="I79" s="38"/>
      <c r="J79" s="38"/>
      <c r="K79" s="38"/>
      <c r="L79" s="38"/>
      <c r="M79" s="38"/>
      <c r="N79" s="28"/>
      <c r="O79" s="11"/>
      <c r="P79" s="28"/>
    </row>
    <row r="80" spans="1:17" s="2" customFormat="1" x14ac:dyDescent="0.2">
      <c r="B80" s="27" t="s">
        <v>43</v>
      </c>
      <c r="C80" s="1">
        <f>C71+C74+C78</f>
        <v>0</v>
      </c>
      <c r="D80" s="1">
        <f>D71+D74+D78</f>
        <v>0</v>
      </c>
      <c r="E80" s="1">
        <f>E71+E74+E78</f>
        <v>1265459</v>
      </c>
      <c r="F80" s="1">
        <f>F71+F74+F78</f>
        <v>0</v>
      </c>
      <c r="G80" s="1">
        <f>G71+G74+G78</f>
        <v>1265459</v>
      </c>
      <c r="H80" s="23"/>
      <c r="I80" s="9"/>
      <c r="J80" s="9"/>
      <c r="K80" s="9"/>
      <c r="L80" s="9"/>
      <c r="M80" s="9"/>
      <c r="N80" s="1">
        <f>N71+N78</f>
        <v>0</v>
      </c>
      <c r="O80" s="23"/>
      <c r="P80" s="1">
        <f>P71+P74+P78</f>
        <v>1265459</v>
      </c>
    </row>
    <row r="81" spans="1:17" x14ac:dyDescent="0.2">
      <c r="B81" s="4"/>
      <c r="D81" s="14"/>
      <c r="E81" s="15"/>
      <c r="G81" s="6"/>
      <c r="H81" s="11"/>
      <c r="I81" s="14"/>
      <c r="J81" s="14"/>
      <c r="K81" s="14"/>
      <c r="L81" s="14"/>
      <c r="M81" s="14"/>
      <c r="N81" s="1"/>
      <c r="O81" s="11"/>
      <c r="P81" s="6"/>
    </row>
    <row r="82" spans="1:17" x14ac:dyDescent="0.2">
      <c r="B82" s="2" t="s">
        <v>36</v>
      </c>
      <c r="D82" s="14"/>
      <c r="E82" s="15"/>
      <c r="G82" s="6"/>
      <c r="H82" s="11"/>
      <c r="I82" s="14"/>
      <c r="J82" s="14"/>
      <c r="K82" s="14"/>
      <c r="L82" s="14"/>
      <c r="M82" s="14"/>
      <c r="N82" s="1"/>
      <c r="O82" s="11"/>
      <c r="P82" s="6"/>
    </row>
    <row r="83" spans="1:17" x14ac:dyDescent="0.2">
      <c r="B83" s="27" t="s">
        <v>71</v>
      </c>
      <c r="D83" s="14"/>
      <c r="E83" s="15"/>
      <c r="G83" s="6"/>
      <c r="H83" s="11"/>
      <c r="I83" s="14"/>
      <c r="J83" s="14"/>
      <c r="K83" s="14"/>
      <c r="L83" s="14"/>
      <c r="M83" s="14"/>
      <c r="N83" s="1"/>
      <c r="O83" s="11"/>
      <c r="P83" s="6"/>
    </row>
    <row r="84" spans="1:17" x14ac:dyDescent="0.2">
      <c r="A84" t="s">
        <v>45</v>
      </c>
      <c r="B84" s="47" t="s">
        <v>79</v>
      </c>
      <c r="C84" s="14"/>
      <c r="D84" s="14"/>
      <c r="F84" s="14">
        <v>291848</v>
      </c>
      <c r="G84" s="28">
        <f>SUM(C84:F84)</f>
        <v>291848</v>
      </c>
      <c r="H84" s="11"/>
      <c r="N84" s="29">
        <f>SUM(I84:L84)</f>
        <v>0</v>
      </c>
      <c r="O84" s="30"/>
      <c r="P84" s="28">
        <f>N84+G84</f>
        <v>291848</v>
      </c>
      <c r="Q84">
        <v>86166</v>
      </c>
    </row>
    <row r="85" spans="1:17" x14ac:dyDescent="0.2">
      <c r="A85" s="47" t="s">
        <v>103</v>
      </c>
      <c r="B85" s="48" t="s">
        <v>104</v>
      </c>
      <c r="C85" s="33"/>
      <c r="D85" s="38"/>
      <c r="E85" s="39"/>
      <c r="F85" s="33">
        <v>25000</v>
      </c>
      <c r="G85" s="28">
        <f>SUM(C85:F85)</f>
        <v>25000</v>
      </c>
      <c r="H85" s="11"/>
      <c r="I85" s="38"/>
      <c r="J85" s="38"/>
      <c r="K85" s="38"/>
      <c r="L85" s="38"/>
      <c r="M85" s="38"/>
      <c r="N85" s="28">
        <f>SUM(I85:L85)</f>
        <v>0</v>
      </c>
      <c r="O85" s="11"/>
      <c r="P85" s="28">
        <f>N85+G85</f>
        <v>25000</v>
      </c>
    </row>
    <row r="86" spans="1:17" x14ac:dyDescent="0.2">
      <c r="A86" s="47"/>
      <c r="B86" s="47"/>
      <c r="C86" s="34"/>
      <c r="D86" s="34"/>
      <c r="E86" s="34"/>
      <c r="F86" s="34"/>
      <c r="G86" s="28">
        <f>SUM(C86:F86)</f>
        <v>0</v>
      </c>
      <c r="H86" s="11"/>
      <c r="I86" s="16"/>
      <c r="J86" s="16"/>
      <c r="K86" s="16"/>
      <c r="L86" s="16"/>
      <c r="M86" s="16"/>
      <c r="N86" s="35">
        <f>SUM(I86:L86)</f>
        <v>0</v>
      </c>
      <c r="O86" s="30"/>
      <c r="P86" s="28">
        <f>N86+G86</f>
        <v>0</v>
      </c>
    </row>
    <row r="87" spans="1:17" ht="12.6" customHeight="1" x14ac:dyDescent="0.2">
      <c r="C87" s="33">
        <f>SUM(C83:C86)</f>
        <v>0</v>
      </c>
      <c r="D87" s="33">
        <f>SUM(D83:D86)</f>
        <v>0</v>
      </c>
      <c r="E87" s="33">
        <f>SUM(E83:E86)</f>
        <v>0</v>
      </c>
      <c r="F87" s="33">
        <f>SUM(F84:F86)</f>
        <v>316848</v>
      </c>
      <c r="G87" s="24">
        <f>SUM(G83:G86)</f>
        <v>316848</v>
      </c>
      <c r="H87" s="11"/>
      <c r="I87" s="33">
        <f t="shared" ref="I87:N87" si="12">SUM(I83:I86)</f>
        <v>0</v>
      </c>
      <c r="J87" s="33">
        <f t="shared" si="12"/>
        <v>0</v>
      </c>
      <c r="K87" s="33">
        <f t="shared" si="12"/>
        <v>0</v>
      </c>
      <c r="L87" s="33">
        <f t="shared" si="12"/>
        <v>0</v>
      </c>
      <c r="M87" s="33">
        <f t="shared" si="12"/>
        <v>0</v>
      </c>
      <c r="N87" s="28">
        <f t="shared" si="12"/>
        <v>0</v>
      </c>
      <c r="O87" s="30"/>
      <c r="P87" s="41">
        <f>SUM(P83:P86)</f>
        <v>316848</v>
      </c>
    </row>
    <row r="88" spans="1:17" hidden="1" x14ac:dyDescent="0.2">
      <c r="B88" s="27" t="s">
        <v>73</v>
      </c>
      <c r="D88" s="14"/>
      <c r="E88" s="15"/>
      <c r="G88" s="6"/>
      <c r="H88" s="11"/>
      <c r="I88" s="14"/>
      <c r="J88" s="14"/>
      <c r="K88" s="14"/>
      <c r="L88" s="14"/>
      <c r="M88" s="14"/>
      <c r="N88" s="1"/>
      <c r="O88" s="11"/>
      <c r="P88" s="6"/>
    </row>
    <row r="89" spans="1:17" hidden="1" x14ac:dyDescent="0.2">
      <c r="A89" s="47" t="s">
        <v>68</v>
      </c>
      <c r="B89" s="48" t="s">
        <v>69</v>
      </c>
      <c r="C89" s="34"/>
      <c r="D89" s="34"/>
      <c r="E89" s="34"/>
      <c r="F89" s="34">
        <v>0</v>
      </c>
      <c r="G89" s="35">
        <f>SUM(C89:F89)</f>
        <v>0</v>
      </c>
      <c r="H89" s="11"/>
      <c r="I89" s="16"/>
      <c r="J89" s="16"/>
      <c r="K89" s="16"/>
      <c r="L89" s="16"/>
      <c r="M89" s="16"/>
      <c r="N89" s="35">
        <f>SUM(I89:L89)</f>
        <v>0</v>
      </c>
      <c r="O89" s="30"/>
      <c r="P89" s="35">
        <f>N89+G89</f>
        <v>0</v>
      </c>
    </row>
    <row r="90" spans="1:17" hidden="1" x14ac:dyDescent="0.2">
      <c r="C90" s="33">
        <f>SUM(C89:C89)</f>
        <v>0</v>
      </c>
      <c r="D90" s="33">
        <f>SUM(D89:D89)</f>
        <v>0</v>
      </c>
      <c r="E90" s="33">
        <f>SUM(E89:E89)</f>
        <v>0</v>
      </c>
      <c r="F90" s="33">
        <f>SUM(F89:F89)</f>
        <v>0</v>
      </c>
      <c r="G90" s="33">
        <f>SUM(G89:G89)</f>
        <v>0</v>
      </c>
      <c r="H90" s="11"/>
      <c r="I90" s="33">
        <f t="shared" ref="I90:N90" si="13">SUM(I89:I89)</f>
        <v>0</v>
      </c>
      <c r="J90" s="33">
        <f t="shared" si="13"/>
        <v>0</v>
      </c>
      <c r="K90" s="33">
        <f t="shared" si="13"/>
        <v>0</v>
      </c>
      <c r="L90" s="33">
        <f t="shared" si="13"/>
        <v>0</v>
      </c>
      <c r="M90" s="33">
        <f t="shared" si="13"/>
        <v>0</v>
      </c>
      <c r="N90" s="28">
        <f t="shared" si="13"/>
        <v>0</v>
      </c>
      <c r="O90" s="30"/>
      <c r="P90" s="28">
        <f>SUM(P89:P89)</f>
        <v>0</v>
      </c>
    </row>
    <row r="91" spans="1:17" hidden="1" x14ac:dyDescent="0.2">
      <c r="B91" s="2"/>
      <c r="D91" s="14"/>
      <c r="E91" s="15"/>
      <c r="G91" s="6"/>
      <c r="H91" s="11"/>
      <c r="I91" s="14"/>
      <c r="J91" s="14"/>
      <c r="K91" s="14"/>
      <c r="L91" s="14"/>
      <c r="M91" s="14"/>
      <c r="N91" s="1"/>
      <c r="O91" s="11"/>
      <c r="P91" s="6"/>
    </row>
    <row r="92" spans="1:17" hidden="1" x14ac:dyDescent="0.2">
      <c r="B92" s="27" t="s">
        <v>58</v>
      </c>
      <c r="D92" s="14"/>
      <c r="E92" s="15"/>
      <c r="G92" s="6"/>
      <c r="H92" s="11"/>
      <c r="I92" s="14"/>
      <c r="J92" s="14"/>
      <c r="K92" s="14"/>
      <c r="L92" s="14"/>
      <c r="M92" s="14"/>
      <c r="N92" s="1"/>
      <c r="O92" s="11"/>
      <c r="P92" s="6"/>
    </row>
    <row r="93" spans="1:17" hidden="1" x14ac:dyDescent="0.2">
      <c r="A93" s="47"/>
      <c r="B93" s="47" t="s">
        <v>70</v>
      </c>
      <c r="C93" s="34"/>
      <c r="D93" s="34"/>
      <c r="E93" s="34"/>
      <c r="F93" s="34"/>
      <c r="G93" s="35">
        <f>SUM(C93:F93)</f>
        <v>0</v>
      </c>
      <c r="H93" s="11"/>
      <c r="I93" s="16"/>
      <c r="J93" s="16"/>
      <c r="K93" s="16"/>
      <c r="L93" s="16"/>
      <c r="M93" s="16"/>
      <c r="N93" s="35">
        <f>SUM(I93:L93)</f>
        <v>0</v>
      </c>
      <c r="O93" s="30"/>
      <c r="P93" s="35">
        <f>N93+G93</f>
        <v>0</v>
      </c>
    </row>
    <row r="94" spans="1:17" hidden="1" x14ac:dyDescent="0.2">
      <c r="C94" s="33">
        <f>SUM(C93:C93)</f>
        <v>0</v>
      </c>
      <c r="D94" s="33">
        <f>SUM(D93:D93)</f>
        <v>0</v>
      </c>
      <c r="E94" s="33">
        <f>SUM(E93:E93)</f>
        <v>0</v>
      </c>
      <c r="F94" s="33">
        <f>SUM(F93:F93)</f>
        <v>0</v>
      </c>
      <c r="G94" s="33">
        <f>SUM(G93:G93)</f>
        <v>0</v>
      </c>
      <c r="H94" s="11"/>
      <c r="I94" s="33">
        <f t="shared" ref="I94:N94" si="14">SUM(I93:I93)</f>
        <v>0</v>
      </c>
      <c r="J94" s="33">
        <f t="shared" si="14"/>
        <v>0</v>
      </c>
      <c r="K94" s="33">
        <f t="shared" si="14"/>
        <v>0</v>
      </c>
      <c r="L94" s="33">
        <f t="shared" si="14"/>
        <v>0</v>
      </c>
      <c r="M94" s="33">
        <f t="shared" si="14"/>
        <v>0</v>
      </c>
      <c r="N94" s="28">
        <f t="shared" si="14"/>
        <v>0</v>
      </c>
      <c r="O94" s="30"/>
      <c r="P94" s="28">
        <f>SUM(P93:P93)</f>
        <v>0</v>
      </c>
    </row>
    <row r="95" spans="1:17" x14ac:dyDescent="0.2">
      <c r="C95" s="33"/>
      <c r="D95" s="38"/>
      <c r="E95" s="38"/>
      <c r="F95" s="38"/>
      <c r="G95" s="28"/>
      <c r="H95" s="11"/>
      <c r="I95" s="33"/>
      <c r="J95" s="33"/>
      <c r="K95" s="33"/>
      <c r="L95" s="33"/>
      <c r="M95" s="33"/>
      <c r="N95" s="28"/>
      <c r="O95" s="30"/>
      <c r="P95" s="28"/>
    </row>
    <row r="96" spans="1:17" s="2" customFormat="1" x14ac:dyDescent="0.2">
      <c r="B96" s="27" t="s">
        <v>44</v>
      </c>
      <c r="C96" s="22">
        <f>C87+C90+C94</f>
        <v>0</v>
      </c>
      <c r="D96" s="22">
        <f>D87+D90+D94</f>
        <v>0</v>
      </c>
      <c r="E96" s="22">
        <f>E87+E90+E94</f>
        <v>0</v>
      </c>
      <c r="F96" s="22">
        <f>F87+F90+F94</f>
        <v>316848</v>
      </c>
      <c r="G96" s="22">
        <f>G87+G90+G94</f>
        <v>316848</v>
      </c>
      <c r="H96" s="23"/>
      <c r="I96" s="1"/>
      <c r="J96" s="1"/>
      <c r="K96" s="1"/>
      <c r="L96" s="1"/>
      <c r="M96" s="1"/>
      <c r="N96" s="1"/>
      <c r="O96" s="23"/>
      <c r="P96" s="22">
        <f>P87+P90+P94</f>
        <v>316848</v>
      </c>
    </row>
    <row r="97" spans="2:16" x14ac:dyDescent="0.2">
      <c r="B97" s="27"/>
      <c r="C97" s="28"/>
      <c r="D97" s="28"/>
      <c r="E97" s="45"/>
      <c r="F97" s="28"/>
      <c r="G97" s="22"/>
      <c r="H97" s="11"/>
      <c r="N97" s="29"/>
      <c r="O97" s="11"/>
      <c r="P97" s="6"/>
    </row>
    <row r="98" spans="2:16" ht="13.5" thickBot="1" x14ac:dyDescent="0.25">
      <c r="B98" s="2" t="s">
        <v>24</v>
      </c>
      <c r="C98" s="21">
        <f>C14+C25+C60+C80+C96</f>
        <v>177320</v>
      </c>
      <c r="D98" s="21">
        <f>D14+D25+D60+D80+D96</f>
        <v>4888971</v>
      </c>
      <c r="E98" s="21">
        <f>E14+E25+E60+E80+E96</f>
        <v>1265459</v>
      </c>
      <c r="F98" s="21">
        <f>F14+F25+F60+F80+F96</f>
        <v>316848</v>
      </c>
      <c r="G98" s="21">
        <f>G14+G25+G60+G80+G96</f>
        <v>6648598</v>
      </c>
      <c r="H98" s="42"/>
      <c r="I98" s="21">
        <f t="shared" ref="I98:N98" si="15">I14+I25+I60+I80+I96</f>
        <v>4995491</v>
      </c>
      <c r="J98" s="21">
        <f t="shared" si="15"/>
        <v>0</v>
      </c>
      <c r="K98" s="21">
        <f t="shared" si="15"/>
        <v>0</v>
      </c>
      <c r="L98" s="21">
        <f t="shared" si="15"/>
        <v>0</v>
      </c>
      <c r="M98" s="21">
        <f t="shared" si="15"/>
        <v>0</v>
      </c>
      <c r="N98" s="21">
        <f t="shared" si="15"/>
        <v>4995491</v>
      </c>
      <c r="O98" s="42"/>
      <c r="P98" s="21">
        <f>P14+P25+P60+P80+P96</f>
        <v>11644089</v>
      </c>
    </row>
    <row r="99" spans="2:16" ht="13.5" thickTop="1" x14ac:dyDescent="0.2">
      <c r="B99" s="2"/>
      <c r="C99" s="1"/>
      <c r="D99" s="1"/>
      <c r="E99" s="9"/>
      <c r="F99" s="1"/>
      <c r="G99" s="1"/>
      <c r="H99" s="9"/>
      <c r="I99" s="1"/>
      <c r="J99" s="1"/>
      <c r="K99" s="1"/>
      <c r="L99" s="1"/>
      <c r="M99" s="1"/>
      <c r="N99" s="1"/>
      <c r="O99"/>
    </row>
    <row r="100" spans="2:16" s="17" customFormat="1" hidden="1" x14ac:dyDescent="0.2">
      <c r="B100" s="18" t="s">
        <v>26</v>
      </c>
      <c r="C100" s="19" t="e">
        <f>#REF!-C98</f>
        <v>#REF!</v>
      </c>
      <c r="D100" s="19" t="e">
        <f>#REF!-D98</f>
        <v>#REF!</v>
      </c>
      <c r="E100" s="20" t="e">
        <f>#REF!-E98</f>
        <v>#REF!</v>
      </c>
      <c r="F100" s="19" t="e">
        <f>#REF!-F98</f>
        <v>#REF!</v>
      </c>
      <c r="G100" s="19" t="e">
        <f>#REF!-G98</f>
        <v>#REF!</v>
      </c>
      <c r="H100" s="20"/>
      <c r="I100" s="19" t="e">
        <f>#REF!-I98</f>
        <v>#REF!</v>
      </c>
      <c r="J100" s="19" t="e">
        <f>#REF!-J98</f>
        <v>#REF!</v>
      </c>
      <c r="K100" s="19"/>
      <c r="L100" s="19" t="e">
        <f>#REF!-L98</f>
        <v>#REF!</v>
      </c>
      <c r="M100" s="19"/>
      <c r="N100" s="19" t="e">
        <f>#REF!-N98</f>
        <v>#REF!</v>
      </c>
      <c r="P100" s="19" t="e">
        <f>#REF!-P98</f>
        <v>#REF!</v>
      </c>
    </row>
    <row r="101" spans="2:16" x14ac:dyDescent="0.2">
      <c r="C101" s="1"/>
      <c r="D101" s="1"/>
      <c r="E101" s="9"/>
      <c r="F101" s="1"/>
      <c r="G101" s="1"/>
      <c r="H101" s="8"/>
      <c r="I101" s="1"/>
      <c r="J101" s="1"/>
      <c r="K101" s="1"/>
      <c r="L101" s="1"/>
      <c r="M101" s="1"/>
      <c r="N101" s="1"/>
      <c r="O101" s="8"/>
    </row>
  </sheetData>
  <mergeCells count="3">
    <mergeCell ref="C3:G3"/>
    <mergeCell ref="C6:F6"/>
    <mergeCell ref="I6:N6"/>
  </mergeCells>
  <printOptions gridLines="1"/>
  <pageMargins left="0.2" right="0.2" top="0.5" bottom="0" header="0.3" footer="0.05"/>
  <pageSetup scale="85" fitToHeight="2" orientation="landscape" r:id="rId1"/>
  <headerFooter>
    <oddFooter>&amp;R&amp;P of &amp;N</oddFooter>
  </headerFooter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FY 26 Public Works Meas C Cap</vt:lpstr>
      <vt:lpstr>FY 21 Public Works Meas C Cap</vt:lpstr>
      <vt:lpstr>FY 19 Public Works Meas C Cap </vt:lpstr>
      <vt:lpstr>'FY 19 Public Works Meas C Cap '!Print_Area</vt:lpstr>
      <vt:lpstr>'FY 21 Public Works Meas C Cap'!Print_Area</vt:lpstr>
      <vt:lpstr>'FY 26 Public Works Meas C Cap'!Print_Area</vt:lpstr>
      <vt:lpstr>'FY 19 Public Works Meas C Cap '!Print_Titles</vt:lpstr>
      <vt:lpstr>'FY 21 Public Works Meas C Cap'!Print_Titles</vt:lpstr>
      <vt:lpstr>'FY 26 Public Works Meas C Cap'!Print_Titles</vt:lpstr>
    </vt:vector>
  </TitlesOfParts>
  <Company>City of Fresno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COF User</dc:creator>
  <cp:lastModifiedBy>Kou Herr</cp:lastModifiedBy>
  <cp:lastPrinted>2019-10-17T21:28:34Z</cp:lastPrinted>
  <dcterms:created xsi:type="dcterms:W3CDTF">2007-01-29T22:55:40Z</dcterms:created>
  <dcterms:modified xsi:type="dcterms:W3CDTF">2025-10-06T20:39:43Z</dcterms:modified>
</cp:coreProperties>
</file>